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6" windowHeight="7608" tabRatio="707" activeTab="1"/>
  </bookViews>
  <sheets>
    <sheet name="Rekapitulace objektů stavby" sheetId="1" r:id="rId1"/>
    <sheet name="Rozpočet - soupis vedlejších a " sheetId="2" r:id="rId2"/>
    <sheet name="Rekapitulace SO - VO" sheetId="3" r:id="rId3"/>
    <sheet name="Rozpočet - soupis prací a dodáv" sheetId="4" r:id="rId4"/>
  </sheets>
  <definedNames>
    <definedName name="Excel_BuiltIn_Print_Titles_2">#REF!</definedName>
    <definedName name="Excel_BuiltIn_Print_Titles_2_1">#REF!</definedName>
    <definedName name="_xlnm.Print_Area" localSheetId="0">'Rekapitulace objektů stavby'!$E$1:$I$33</definedName>
    <definedName name="_xlnm.Print_Area" localSheetId="2">'Rekapitulace SO - VO'!$E$1:$I$29</definedName>
    <definedName name="_xlnm.Print_Area" localSheetId="3">'Rozpočet - soupis prací a dodáv'!$A$1:$I$47</definedName>
    <definedName name="_xlnm.Print_Area" localSheetId="1">'Rozpočet - soupis vedlejších a '!$A$1:$H$17</definedName>
    <definedName name="_xlnm.Print_Titles">NA()</definedName>
  </definedNames>
  <calcPr fullCalcOnLoad="1"/>
</workbook>
</file>

<file path=xl/sharedStrings.xml><?xml version="1.0" encoding="utf-8"?>
<sst xmlns="http://schemas.openxmlformats.org/spreadsheetml/2006/main" count="162" uniqueCount="119">
  <si>
    <t>Zadavatel:</t>
  </si>
  <si>
    <t xml:space="preserve">Rekapitulace stavebních objektů a provozních souborů </t>
  </si>
  <si>
    <t>JKSO</t>
  </si>
  <si>
    <t>počet</t>
  </si>
  <si>
    <t>Cena</t>
  </si>
  <si>
    <t>Stavební objekt</t>
  </si>
  <si>
    <t>01 – VO</t>
  </si>
  <si>
    <t>Veřejné osvětlení</t>
  </si>
  <si>
    <t>Celkem cena za stavbu (bez DPH)</t>
  </si>
  <si>
    <t>Soupis vedlejších a ostatních nákladů</t>
  </si>
  <si>
    <t>p.č.</t>
  </si>
  <si>
    <t>popis položky</t>
  </si>
  <si>
    <t>mj.</t>
  </si>
  <si>
    <t>množství</t>
  </si>
  <si>
    <t>cena/mj.</t>
  </si>
  <si>
    <t>Vedlejší náklady</t>
  </si>
  <si>
    <t>Ostatní náklady</t>
  </si>
  <si>
    <t>ks</t>
  </si>
  <si>
    <t xml:space="preserve"> Součet – ostatní náklady</t>
  </si>
  <si>
    <t>Rekapitulace objektu SO 01 – VO</t>
  </si>
  <si>
    <t>Poplatek za recyklaci svítidla</t>
  </si>
  <si>
    <t>Zařízení staveniště</t>
  </si>
  <si>
    <t>Provozní vlivy</t>
  </si>
  <si>
    <t>Název akce:</t>
  </si>
  <si>
    <t>objekt: Veřejné osvětlení</t>
  </si>
  <si>
    <t>kmpl</t>
  </si>
  <si>
    <t>Výměna osvětlovacích těles</t>
  </si>
  <si>
    <t>Demontáž svítidla kompletní, vč. likvidace</t>
  </si>
  <si>
    <t>Montáž svítidla kompletní, vč. zapojení</t>
  </si>
  <si>
    <t>Materiál</t>
  </si>
  <si>
    <t>Práce</t>
  </si>
  <si>
    <t>1.1.1</t>
  </si>
  <si>
    <t>1.1.2</t>
  </si>
  <si>
    <t>1.2.1</t>
  </si>
  <si>
    <t>1.2.2</t>
  </si>
  <si>
    <t>materiál</t>
  </si>
  <si>
    <t>Výměna osvětlovacích těles /Kč/</t>
  </si>
  <si>
    <t>1.1.4</t>
  </si>
  <si>
    <t>Mechanizace</t>
  </si>
  <si>
    <t>1.3.1</t>
  </si>
  <si>
    <t>Montážní plošina</t>
  </si>
  <si>
    <t>MH</t>
  </si>
  <si>
    <t>Kabel CYKY 3x1,5</t>
  </si>
  <si>
    <t>m</t>
  </si>
  <si>
    <t>Způsobilé a nezpůsobilé výdaje</t>
  </si>
  <si>
    <t>Způsobilé výdaje</t>
  </si>
  <si>
    <t>Celkem za způsobílé výdaje</t>
  </si>
  <si>
    <t>DPH 21%</t>
  </si>
  <si>
    <t>Celkem za způsobílé výdaje s DPH</t>
  </si>
  <si>
    <t>Způsobilé výdaje celkem /Kč/</t>
  </si>
  <si>
    <t>Nezpůsobilé výdaje celkem /Kč/</t>
  </si>
  <si>
    <t>Způsobilé výdaje celkem</t>
  </si>
  <si>
    <t>Nezpůsobilé výdaje celkem</t>
  </si>
  <si>
    <t>1.1</t>
  </si>
  <si>
    <t>1.2</t>
  </si>
  <si>
    <t>1.3</t>
  </si>
  <si>
    <t>Dopravní značení</t>
  </si>
  <si>
    <t>Vedlejší a ostatní náklady</t>
  </si>
  <si>
    <t>Celkem cena za stavbu s DPH</t>
  </si>
  <si>
    <t>Celkem za nezpůsobílé výdaje</t>
  </si>
  <si>
    <t>Celkem za nezpůsobílé výdaje s DPH</t>
  </si>
  <si>
    <t>práce a mechanizace</t>
  </si>
  <si>
    <t>2.1</t>
  </si>
  <si>
    <t>2.3</t>
  </si>
  <si>
    <t>Úsekové měření osvětlenosti a jasů</t>
  </si>
  <si>
    <t>úsek</t>
  </si>
  <si>
    <t>1.1.3</t>
  </si>
  <si>
    <t>Demontáž a likvidace stáv. výložníků, kompletní</t>
  </si>
  <si>
    <t>2.1.1</t>
  </si>
  <si>
    <t>2.1.2</t>
  </si>
  <si>
    <t>Výložník L-1000 -  na betonový sloup</t>
  </si>
  <si>
    <t>Výměna konstrukčních prvků, kabeláže a zemní práce</t>
  </si>
  <si>
    <t>m.j</t>
  </si>
  <si>
    <t>jedn. cena 
materiál</t>
  </si>
  <si>
    <t>jedn. cena 
montáž</t>
  </si>
  <si>
    <t>Zemní práce</t>
  </si>
  <si>
    <t>2.3.1</t>
  </si>
  <si>
    <t>2.3.2</t>
  </si>
  <si>
    <t>2.3.3</t>
  </si>
  <si>
    <t xml:space="preserve">Montážní práce nespecifikované </t>
  </si>
  <si>
    <t>Ostatní náklady - GEO zaměření, vytyčení IS, zaměření sv. bodů</t>
  </si>
  <si>
    <t>celkem materiál</t>
  </si>
  <si>
    <t>celkem montáž</t>
  </si>
  <si>
    <t>Přejištění ve svídidle skl. pojistkou</t>
  </si>
  <si>
    <t xml:space="preserve"> mezisoučet - Výměna osvětlovacích těles</t>
  </si>
  <si>
    <t xml:space="preserve"> mezisoučet - Výměna kostručních prvků</t>
  </si>
  <si>
    <t xml:space="preserve"> mezisoučet - zemní práce</t>
  </si>
  <si>
    <t>Výměna konstrukčních prvků /Kč/</t>
  </si>
  <si>
    <t>Zemní práce /Kč/</t>
  </si>
  <si>
    <t>Ostatní náklady /Kč/</t>
  </si>
  <si>
    <t>Doprava a přesun materiálu na stavbu</t>
  </si>
  <si>
    <t>Dokumentace skutečného provedení</t>
  </si>
  <si>
    <t>Soubor objektů</t>
  </si>
  <si>
    <t>CELKEM</t>
  </si>
  <si>
    <t xml:space="preserve"> mezisoučet - ostatní náklady</t>
  </si>
  <si>
    <t>Součet – vedlejší náklady</t>
  </si>
  <si>
    <t>Připojovací svorky pro kabel CYKY na venkovní vedeni</t>
  </si>
  <si>
    <t>Nezpůsobilé výdaje - orientační kalkulace (bude součástí PD)</t>
  </si>
  <si>
    <t>1.1.5</t>
  </si>
  <si>
    <t>1.1.6</t>
  </si>
  <si>
    <t>1.1.8</t>
  </si>
  <si>
    <t>2.5</t>
  </si>
  <si>
    <t>1.1.9</t>
  </si>
  <si>
    <t>1.1.7</t>
  </si>
  <si>
    <t>VO Štěpánov nad Svratkou</t>
  </si>
  <si>
    <t>Obec Štěpánov nad Svratkou</t>
  </si>
  <si>
    <t>Svítidlo dle konfigurace 1</t>
  </si>
  <si>
    <t>Svítidlo dle konfigurace 2</t>
  </si>
  <si>
    <t>Svítidlo dle konfigurace 3</t>
  </si>
  <si>
    <t>Svítidlo dle konfigurace 4</t>
  </si>
  <si>
    <t>Svítidlo dle konfigurace 5</t>
  </si>
  <si>
    <t>1.1.10</t>
  </si>
  <si>
    <t>Čítač provozních hodin do RVO</t>
  </si>
  <si>
    <t>1.2.3</t>
  </si>
  <si>
    <t>Úpravy / optimalizace RVO kvůli čítači prov. Hodin</t>
  </si>
  <si>
    <r>
      <t xml:space="preserve">Položkový soupis prací a dodávek - </t>
    </r>
    <r>
      <rPr>
        <b/>
        <sz val="16"/>
        <color indexed="10"/>
        <rFont val="Calibri"/>
        <family val="2"/>
      </rPr>
      <t>účastník vyplňuje pouze žlutě podbarvená pole</t>
    </r>
  </si>
  <si>
    <r>
      <t>Položkový soupis prací a dodávek</t>
    </r>
    <r>
      <rPr>
        <b/>
        <sz val="16"/>
        <color indexed="10"/>
        <rFont val="Calibri"/>
        <family val="2"/>
      </rPr>
      <t xml:space="preserve"> - účastník vyplňuje pouze žlutě podbarvená pole</t>
    </r>
  </si>
  <si>
    <t>Revize</t>
  </si>
  <si>
    <r>
      <t>Výkaz výměr (rozpočet)</t>
    </r>
    <r>
      <rPr>
        <b/>
        <sz val="16"/>
        <color indexed="10"/>
        <rFont val="Calibri"/>
        <family val="2"/>
      </rPr>
      <t xml:space="preserve">  - účastník vyplňuje pouze žlutě podbarvená pole</t>
    </r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</si>
</sst>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,_K_?_-;\-* #,##0.00\,_K_?_-;_-* \-??\ _K_?_-;_-@_-"/>
    <numFmt numFmtId="165" formatCode="0000"/>
    <numFmt numFmtId="166" formatCode="000"/>
    <numFmt numFmtId="167" formatCode="000000000"/>
    <numFmt numFmtId="168" formatCode="#,##0.00\ [$Kč-405];[Red]\-#,##0.00\ [$Kč-405]"/>
    <numFmt numFmtId="169" formatCode="0.000;0.000"/>
    <numFmt numFmtId="170" formatCode="0.00;0.00"/>
    <numFmt numFmtId="171" formatCode="#"/>
    <numFmt numFmtId="172" formatCode="0.0"/>
    <numFmt numFmtId="173" formatCode="#,##0\ [$Kč-405];\-#,##0\ [$Kč-405]"/>
    <numFmt numFmtId="174" formatCode="#\ ###\ ##0"/>
    <numFmt numFmtId="175" formatCode="#\ ###\ ##0;#\ ###\ ##0"/>
    <numFmt numFmtId="176" formatCode="#\ ###\ ##0.00"/>
    <numFmt numFmtId="177" formatCode="#,##0.0\ [$Kč-405];\-#,##0.0\ [$Kč-405]"/>
    <numFmt numFmtId="178" formatCode="#,##0.00\ [$Kč-405];\-#,##0.00\ [$Kč-405]"/>
    <numFmt numFmtId="179" formatCode="#,##0.0\ [$Kč-405];[Red]\-#,##0.0\ [$Kč-405]"/>
    <numFmt numFmtId="180" formatCode="#,##0\ [$Kč-405];[Red]\-#,##0\ [$Kč-405]"/>
    <numFmt numFmtId="181" formatCode="#,##0.00\ _K_č"/>
    <numFmt numFmtId="182" formatCode="#,##0.00&quot; Kč&quot;"/>
    <numFmt numFmtId="183" formatCode="#.0\ ###\ ##0;#.0\ ###\ ##0"/>
    <numFmt numFmtId="184" formatCode="#.00\ ###\ ##0;#.00\ ###\ ##0"/>
    <numFmt numFmtId="185" formatCode="#.###\ ##0;#.###\ ##0"/>
    <numFmt numFmtId="186" formatCode="#.####\ ##0;#.####\ ##0"/>
    <numFmt numFmtId="187" formatCode="#.#####\ ##0;#.#####\ ##0"/>
    <numFmt numFmtId="188" formatCode="#.######\ ##0;#.######\ ##0"/>
    <numFmt numFmtId="189" formatCode="#.#######\ ##0;#.#######\ ##0"/>
    <numFmt numFmtId="190" formatCode="##\ ###\ ##0.00"/>
    <numFmt numFmtId="191" formatCode="###\ ###\ ##0.00"/>
    <numFmt numFmtId="192" formatCode="[$-405]d\.\ mmmm\ yyyy"/>
  </numFmts>
  <fonts count="57">
    <font>
      <sz val="11"/>
      <color indexed="8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>
        <color indexed="8"/>
      </left>
      <right style="hair">
        <color indexed="8"/>
      </right>
      <top style="hair"/>
      <bottom style="medium"/>
    </border>
    <border>
      <left style="medium">
        <color indexed="8"/>
      </left>
      <right style="hair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48" applyFont="1">
      <alignment/>
      <protection/>
    </xf>
    <xf numFmtId="165" fontId="2" fillId="0" borderId="0" xfId="48" applyNumberFormat="1" applyFont="1">
      <alignment/>
      <protection/>
    </xf>
    <xf numFmtId="166" fontId="2" fillId="0" borderId="0" xfId="48" applyNumberFormat="1" applyFont="1">
      <alignment/>
      <protection/>
    </xf>
    <xf numFmtId="167" fontId="2" fillId="0" borderId="0" xfId="48" applyNumberFormat="1" applyFont="1">
      <alignment/>
      <protection/>
    </xf>
    <xf numFmtId="2" fontId="2" fillId="0" borderId="0" xfId="48" applyNumberFormat="1" applyFont="1">
      <alignment/>
      <protection/>
    </xf>
    <xf numFmtId="168" fontId="2" fillId="0" borderId="0" xfId="48" applyNumberFormat="1" applyFont="1">
      <alignment/>
      <protection/>
    </xf>
    <xf numFmtId="169" fontId="2" fillId="0" borderId="0" xfId="48" applyNumberFormat="1" applyFont="1">
      <alignment/>
      <protection/>
    </xf>
    <xf numFmtId="170" fontId="2" fillId="0" borderId="0" xfId="48" applyNumberFormat="1" applyFont="1">
      <alignment/>
      <protection/>
    </xf>
    <xf numFmtId="167" fontId="3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0" xfId="48" applyFont="1" applyAlignment="1">
      <alignment horizontal="right"/>
      <protection/>
    </xf>
    <xf numFmtId="49" fontId="6" fillId="0" borderId="0" xfId="48" applyNumberFormat="1" applyFont="1" applyAlignment="1">
      <alignment horizontal="left"/>
      <protection/>
    </xf>
    <xf numFmtId="0" fontId="6" fillId="0" borderId="0" xfId="48" applyFont="1">
      <alignment/>
      <protection/>
    </xf>
    <xf numFmtId="2" fontId="6" fillId="0" borderId="0" xfId="48" applyNumberFormat="1" applyFont="1" applyAlignment="1">
      <alignment horizontal="left"/>
      <protection/>
    </xf>
    <xf numFmtId="0" fontId="6" fillId="0" borderId="0" xfId="48" applyFont="1" applyAlignment="1">
      <alignment horizontal="center"/>
      <protection/>
    </xf>
    <xf numFmtId="49" fontId="2" fillId="0" borderId="0" xfId="48" applyNumberFormat="1" applyFont="1">
      <alignment/>
      <protection/>
    </xf>
    <xf numFmtId="0" fontId="2" fillId="0" borderId="10" xfId="48" applyFont="1" applyBorder="1" applyAlignment="1">
      <alignment horizontal="right"/>
      <protection/>
    </xf>
    <xf numFmtId="0" fontId="2" fillId="0" borderId="11" xfId="48" applyFont="1" applyBorder="1" applyAlignment="1">
      <alignment horizontal="right"/>
      <protection/>
    </xf>
    <xf numFmtId="0" fontId="7" fillId="0" borderId="11" xfId="48" applyFont="1" applyBorder="1" applyAlignment="1">
      <alignment horizontal="center"/>
      <protection/>
    </xf>
    <xf numFmtId="2" fontId="2" fillId="0" borderId="11" xfId="48" applyNumberFormat="1" applyFont="1" applyBorder="1" applyAlignment="1">
      <alignment horizontal="right"/>
      <protection/>
    </xf>
    <xf numFmtId="168" fontId="2" fillId="0" borderId="12" xfId="48" applyNumberFormat="1" applyFont="1" applyBorder="1" applyAlignment="1">
      <alignment horizontal="right"/>
      <protection/>
    </xf>
    <xf numFmtId="2" fontId="2" fillId="0" borderId="13" xfId="48" applyNumberFormat="1" applyFont="1" applyBorder="1">
      <alignment/>
      <protection/>
    </xf>
    <xf numFmtId="168" fontId="2" fillId="0" borderId="14" xfId="48" applyNumberFormat="1" applyFont="1" applyBorder="1">
      <alignment/>
      <protection/>
    </xf>
    <xf numFmtId="0" fontId="9" fillId="0" borderId="15" xfId="48" applyFont="1" applyBorder="1">
      <alignment/>
      <protection/>
    </xf>
    <xf numFmtId="49" fontId="8" fillId="0" borderId="16" xfId="48" applyNumberFormat="1" applyFont="1" applyBorder="1">
      <alignment/>
      <protection/>
    </xf>
    <xf numFmtId="49" fontId="9" fillId="0" borderId="16" xfId="48" applyNumberFormat="1" applyFont="1" applyBorder="1">
      <alignment/>
      <protection/>
    </xf>
    <xf numFmtId="0" fontId="9" fillId="0" borderId="17" xfId="48" applyFont="1" applyBorder="1" applyAlignment="1">
      <alignment horizontal="center"/>
      <protection/>
    </xf>
    <xf numFmtId="49" fontId="8" fillId="0" borderId="18" xfId="48" applyNumberFormat="1" applyFont="1" applyBorder="1">
      <alignment/>
      <protection/>
    </xf>
    <xf numFmtId="0" fontId="1" fillId="0" borderId="19" xfId="48" applyFont="1" applyBorder="1" applyAlignment="1">
      <alignment horizontal="center"/>
      <protection/>
    </xf>
    <xf numFmtId="2" fontId="2" fillId="0" borderId="20" xfId="48" applyNumberFormat="1" applyFont="1" applyBorder="1">
      <alignment/>
      <protection/>
    </xf>
    <xf numFmtId="168" fontId="2" fillId="0" borderId="21" xfId="48" applyNumberFormat="1" applyFont="1" applyBorder="1">
      <alignment/>
      <protection/>
    </xf>
    <xf numFmtId="171" fontId="2" fillId="0" borderId="0" xfId="48" applyNumberFormat="1" applyFont="1">
      <alignment/>
      <protection/>
    </xf>
    <xf numFmtId="172" fontId="2" fillId="0" borderId="0" xfId="48" applyNumberFormat="1" applyFont="1">
      <alignment/>
      <protection/>
    </xf>
    <xf numFmtId="173" fontId="2" fillId="0" borderId="0" xfId="48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4" fillId="0" borderId="0" xfId="48" applyFont="1" applyAlignment="1">
      <alignment vertical="center"/>
      <protection/>
    </xf>
    <xf numFmtId="172" fontId="11" fillId="0" borderId="0" xfId="48" applyNumberFormat="1" applyFont="1" applyAlignment="1">
      <alignment vertical="center"/>
      <protection/>
    </xf>
    <xf numFmtId="168" fontId="11" fillId="0" borderId="0" xfId="48" applyNumberFormat="1" applyFont="1" applyAlignment="1">
      <alignment vertical="center"/>
      <protection/>
    </xf>
    <xf numFmtId="173" fontId="11" fillId="0" borderId="0" xfId="48" applyNumberFormat="1" applyFont="1" applyAlignment="1">
      <alignment horizontal="right"/>
      <protection/>
    </xf>
    <xf numFmtId="171" fontId="2" fillId="0" borderId="0" xfId="48" applyNumberFormat="1" applyFont="1" applyBorder="1">
      <alignment/>
      <protection/>
    </xf>
    <xf numFmtId="173" fontId="14" fillId="0" borderId="0" xfId="48" applyNumberFormat="1" applyFont="1" applyAlignment="1">
      <alignment horizontal="right"/>
      <protection/>
    </xf>
    <xf numFmtId="174" fontId="2" fillId="0" borderId="0" xfId="48" applyNumberFormat="1" applyFont="1">
      <alignment/>
      <protection/>
    </xf>
    <xf numFmtId="175" fontId="2" fillId="0" borderId="0" xfId="48" applyNumberFormat="1" applyFont="1">
      <alignment/>
      <protection/>
    </xf>
    <xf numFmtId="176" fontId="2" fillId="0" borderId="0" xfId="48" applyNumberFormat="1" applyFont="1">
      <alignment/>
      <protection/>
    </xf>
    <xf numFmtId="0" fontId="2" fillId="0" borderId="0" xfId="48" applyFont="1">
      <alignment/>
      <protection/>
    </xf>
    <xf numFmtId="171" fontId="2" fillId="0" borderId="0" xfId="48" applyNumberFormat="1" applyFont="1">
      <alignment/>
      <protection/>
    </xf>
    <xf numFmtId="168" fontId="2" fillId="0" borderId="0" xfId="48" applyNumberFormat="1" applyFont="1">
      <alignment/>
      <protection/>
    </xf>
    <xf numFmtId="173" fontId="2" fillId="0" borderId="0" xfId="48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4" fillId="0" borderId="0" xfId="48" applyFont="1" applyAlignment="1">
      <alignment vertical="center"/>
      <protection/>
    </xf>
    <xf numFmtId="168" fontId="11" fillId="0" borderId="0" xfId="48" applyNumberFormat="1" applyFont="1" applyAlignment="1">
      <alignment vertical="center"/>
      <protection/>
    </xf>
    <xf numFmtId="173" fontId="11" fillId="0" borderId="0" xfId="48" applyNumberFormat="1" applyFont="1" applyAlignment="1">
      <alignment horizontal="right"/>
      <protection/>
    </xf>
    <xf numFmtId="0" fontId="6" fillId="0" borderId="22" xfId="48" applyFont="1" applyBorder="1">
      <alignment/>
      <protection/>
    </xf>
    <xf numFmtId="0" fontId="3" fillId="0" borderId="23" xfId="48" applyFont="1" applyBorder="1">
      <alignment/>
      <protection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168" fontId="13" fillId="0" borderId="24" xfId="0" applyNumberFormat="1" applyFont="1" applyBorder="1" applyAlignment="1">
      <alignment/>
    </xf>
    <xf numFmtId="173" fontId="2" fillId="0" borderId="25" xfId="0" applyNumberFormat="1" applyFont="1" applyBorder="1" applyAlignment="1">
      <alignment horizontal="right"/>
    </xf>
    <xf numFmtId="0" fontId="3" fillId="0" borderId="0" xfId="48" applyFont="1">
      <alignment/>
      <protection/>
    </xf>
    <xf numFmtId="2" fontId="2" fillId="0" borderId="0" xfId="0" applyNumberFormat="1" applyFont="1" applyBorder="1" applyAlignment="1">
      <alignment/>
    </xf>
    <xf numFmtId="173" fontId="2" fillId="0" borderId="26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49" fontId="2" fillId="0" borderId="24" xfId="48" applyNumberFormat="1" applyFont="1" applyBorder="1">
      <alignment/>
      <protection/>
    </xf>
    <xf numFmtId="173" fontId="2" fillId="0" borderId="26" xfId="48" applyNumberFormat="1" applyFont="1" applyBorder="1" applyAlignment="1">
      <alignment horizontal="right"/>
      <protection/>
    </xf>
    <xf numFmtId="168" fontId="15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3" fontId="13" fillId="0" borderId="26" xfId="0" applyNumberFormat="1" applyFont="1" applyBorder="1" applyAlignment="1">
      <alignment horizontal="right"/>
    </xf>
    <xf numFmtId="180" fontId="13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49" fontId="2" fillId="0" borderId="0" xfId="48" applyNumberFormat="1" applyFont="1" applyBorder="1">
      <alignment/>
      <protection/>
    </xf>
    <xf numFmtId="0" fontId="5" fillId="0" borderId="0" xfId="48" applyFont="1" applyAlignment="1">
      <alignment vertical="center"/>
      <protection/>
    </xf>
    <xf numFmtId="171" fontId="2" fillId="0" borderId="27" xfId="48" applyNumberFormat="1" applyFont="1" applyBorder="1">
      <alignment/>
      <protection/>
    </xf>
    <xf numFmtId="171" fontId="2" fillId="0" borderId="0" xfId="48" applyNumberFormat="1" applyFont="1" applyBorder="1">
      <alignment/>
      <protection/>
    </xf>
    <xf numFmtId="173" fontId="13" fillId="0" borderId="28" xfId="0" applyNumberFormat="1" applyFont="1" applyBorder="1" applyAlignment="1">
      <alignment horizontal="right"/>
    </xf>
    <xf numFmtId="49" fontId="3" fillId="0" borderId="0" xfId="48" applyNumberFormat="1" applyFont="1" applyBorder="1">
      <alignment/>
      <protection/>
    </xf>
    <xf numFmtId="49" fontId="2" fillId="0" borderId="0" xfId="48" applyNumberFormat="1" applyFont="1" applyBorder="1" applyAlignment="1">
      <alignment horizontal="left"/>
      <protection/>
    </xf>
    <xf numFmtId="171" fontId="2" fillId="0" borderId="0" xfId="0" applyNumberFormat="1" applyFont="1" applyBorder="1" applyAlignment="1">
      <alignment horizontal="left"/>
    </xf>
    <xf numFmtId="0" fontId="2" fillId="0" borderId="29" xfId="48" applyFont="1" applyBorder="1" applyAlignment="1">
      <alignment horizontal="center" vertical="center"/>
      <protection/>
    </xf>
    <xf numFmtId="165" fontId="2" fillId="0" borderId="30" xfId="48" applyNumberFormat="1" applyFont="1" applyBorder="1" applyAlignment="1">
      <alignment horizontal="center" vertical="center"/>
      <protection/>
    </xf>
    <xf numFmtId="166" fontId="2" fillId="0" borderId="30" xfId="48" applyNumberFormat="1" applyFont="1" applyBorder="1" applyAlignment="1">
      <alignment horizontal="center" vertical="center"/>
      <protection/>
    </xf>
    <xf numFmtId="0" fontId="2" fillId="0" borderId="30" xfId="48" applyFont="1" applyBorder="1" applyAlignment="1">
      <alignment horizontal="center" vertical="center"/>
      <protection/>
    </xf>
    <xf numFmtId="0" fontId="2" fillId="0" borderId="31" xfId="48" applyFont="1" applyBorder="1" applyAlignment="1">
      <alignment horizontal="center" vertical="center"/>
      <protection/>
    </xf>
    <xf numFmtId="165" fontId="2" fillId="0" borderId="0" xfId="48" applyNumberFormat="1" applyFont="1" applyBorder="1" applyAlignment="1">
      <alignment horizontal="center" vertical="center"/>
      <protection/>
    </xf>
    <xf numFmtId="166" fontId="2" fillId="0" borderId="0" xfId="48" applyNumberFormat="1" applyFont="1" applyBorder="1" applyAlignment="1">
      <alignment horizontal="center" vertical="center"/>
      <protection/>
    </xf>
    <xf numFmtId="49" fontId="2" fillId="0" borderId="0" xfId="48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168" fontId="2" fillId="0" borderId="32" xfId="48" applyNumberFormat="1" applyFont="1" applyBorder="1">
      <alignment/>
      <protection/>
    </xf>
    <xf numFmtId="0" fontId="9" fillId="0" borderId="33" xfId="48" applyFont="1" applyBorder="1">
      <alignment/>
      <protection/>
    </xf>
    <xf numFmtId="0" fontId="9" fillId="0" borderId="34" xfId="48" applyFont="1" applyBorder="1">
      <alignment/>
      <protection/>
    </xf>
    <xf numFmtId="49" fontId="8" fillId="0" borderId="35" xfId="48" applyNumberFormat="1" applyFont="1" applyBorder="1">
      <alignment/>
      <protection/>
    </xf>
    <xf numFmtId="49" fontId="9" fillId="0" borderId="35" xfId="48" applyNumberFormat="1" applyFont="1" applyBorder="1">
      <alignment/>
      <protection/>
    </xf>
    <xf numFmtId="2" fontId="2" fillId="0" borderId="36" xfId="48" applyNumberFormat="1" applyFont="1" applyBorder="1">
      <alignment/>
      <protection/>
    </xf>
    <xf numFmtId="168" fontId="2" fillId="0" borderId="37" xfId="48" applyNumberFormat="1" applyFont="1" applyBorder="1">
      <alignment/>
      <protection/>
    </xf>
    <xf numFmtId="168" fontId="3" fillId="0" borderId="37" xfId="48" applyNumberFormat="1" applyFont="1" applyBorder="1">
      <alignment/>
      <protection/>
    </xf>
    <xf numFmtId="168" fontId="2" fillId="0" borderId="38" xfId="48" applyNumberFormat="1" applyFont="1" applyBorder="1">
      <alignment/>
      <protection/>
    </xf>
    <xf numFmtId="2" fontId="2" fillId="0" borderId="39" xfId="48" applyNumberFormat="1" applyFont="1" applyBorder="1">
      <alignment/>
      <protection/>
    </xf>
    <xf numFmtId="0" fontId="9" fillId="0" borderId="40" xfId="48" applyFont="1" applyBorder="1">
      <alignment/>
      <protection/>
    </xf>
    <xf numFmtId="49" fontId="8" fillId="0" borderId="41" xfId="48" applyNumberFormat="1" applyFont="1" applyBorder="1">
      <alignment/>
      <protection/>
    </xf>
    <xf numFmtId="49" fontId="9" fillId="0" borderId="41" xfId="48" applyNumberFormat="1" applyFont="1" applyBorder="1">
      <alignment/>
      <protection/>
    </xf>
    <xf numFmtId="2" fontId="2" fillId="0" borderId="42" xfId="48" applyNumberFormat="1" applyFont="1" applyBorder="1">
      <alignment/>
      <protection/>
    </xf>
    <xf numFmtId="168" fontId="2" fillId="0" borderId="43" xfId="48" applyNumberFormat="1" applyFont="1" applyBorder="1">
      <alignment/>
      <protection/>
    </xf>
    <xf numFmtId="0" fontId="9" fillId="33" borderId="33" xfId="48" applyFont="1" applyFill="1" applyBorder="1">
      <alignment/>
      <protection/>
    </xf>
    <xf numFmtId="49" fontId="8" fillId="33" borderId="16" xfId="48" applyNumberFormat="1" applyFont="1" applyFill="1" applyBorder="1">
      <alignment/>
      <protection/>
    </xf>
    <xf numFmtId="49" fontId="9" fillId="33" borderId="16" xfId="48" applyNumberFormat="1" applyFont="1" applyFill="1" applyBorder="1">
      <alignment/>
      <protection/>
    </xf>
    <xf numFmtId="2" fontId="2" fillId="33" borderId="13" xfId="48" applyNumberFormat="1" applyFont="1" applyFill="1" applyBorder="1">
      <alignment/>
      <protection/>
    </xf>
    <xf numFmtId="168" fontId="3" fillId="33" borderId="32" xfId="48" applyNumberFormat="1" applyFont="1" applyFill="1" applyBorder="1">
      <alignment/>
      <protection/>
    </xf>
    <xf numFmtId="0" fontId="9" fillId="33" borderId="44" xfId="48" applyFont="1" applyFill="1" applyBorder="1">
      <alignment/>
      <protection/>
    </xf>
    <xf numFmtId="0" fontId="2" fillId="0" borderId="0" xfId="48" applyFont="1" applyBorder="1">
      <alignment/>
      <protection/>
    </xf>
    <xf numFmtId="0" fontId="3" fillId="0" borderId="0" xfId="48" applyFont="1" applyBorder="1">
      <alignment/>
      <protection/>
    </xf>
    <xf numFmtId="49" fontId="2" fillId="0" borderId="45" xfId="48" applyNumberFormat="1" applyFont="1" applyBorder="1">
      <alignment/>
      <protection/>
    </xf>
    <xf numFmtId="49" fontId="2" fillId="0" borderId="45" xfId="48" applyNumberFormat="1" applyFont="1" applyBorder="1">
      <alignment/>
      <protection/>
    </xf>
    <xf numFmtId="49" fontId="2" fillId="0" borderId="46" xfId="48" applyNumberFormat="1" applyFont="1" applyBorder="1">
      <alignment/>
      <protection/>
    </xf>
    <xf numFmtId="49" fontId="2" fillId="0" borderId="47" xfId="48" applyNumberFormat="1" applyFont="1" applyBorder="1">
      <alignment/>
      <protection/>
    </xf>
    <xf numFmtId="49" fontId="2" fillId="0" borderId="48" xfId="48" applyNumberFormat="1" applyFont="1" applyBorder="1">
      <alignment/>
      <protection/>
    </xf>
    <xf numFmtId="172" fontId="12" fillId="0" borderId="47" xfId="48" applyNumberFormat="1" applyFont="1" applyBorder="1">
      <alignment/>
      <protection/>
    </xf>
    <xf numFmtId="172" fontId="2" fillId="0" borderId="47" xfId="48" applyNumberFormat="1" applyFont="1" applyBorder="1">
      <alignment/>
      <protection/>
    </xf>
    <xf numFmtId="172" fontId="2" fillId="0" borderId="48" xfId="48" applyNumberFormat="1" applyFont="1" applyBorder="1">
      <alignment/>
      <protection/>
    </xf>
    <xf numFmtId="172" fontId="13" fillId="0" borderId="47" xfId="48" applyNumberFormat="1" applyFont="1" applyBorder="1">
      <alignment/>
      <protection/>
    </xf>
    <xf numFmtId="168" fontId="12" fillId="0" borderId="45" xfId="48" applyNumberFormat="1" applyFont="1" applyBorder="1">
      <alignment/>
      <protection/>
    </xf>
    <xf numFmtId="168" fontId="2" fillId="0" borderId="46" xfId="48" applyNumberFormat="1" applyFont="1" applyBorder="1" applyAlignment="1">
      <alignment horizontal="right"/>
      <protection/>
    </xf>
    <xf numFmtId="168" fontId="2" fillId="0" borderId="47" xfId="48" applyNumberFormat="1" applyFont="1" applyBorder="1" applyAlignment="1">
      <alignment horizontal="right"/>
      <protection/>
    </xf>
    <xf numFmtId="49" fontId="2" fillId="0" borderId="0" xfId="48" applyNumberFormat="1" applyFont="1" applyBorder="1">
      <alignment/>
      <protection/>
    </xf>
    <xf numFmtId="49" fontId="2" fillId="0" borderId="24" xfId="48" applyNumberFormat="1" applyFont="1" applyBorder="1">
      <alignment/>
      <protection/>
    </xf>
    <xf numFmtId="2" fontId="6" fillId="0" borderId="49" xfId="48" applyNumberFormat="1" applyFont="1" applyBorder="1">
      <alignment/>
      <protection/>
    </xf>
    <xf numFmtId="168" fontId="6" fillId="0" borderId="50" xfId="48" applyNumberFormat="1" applyFont="1" applyBorder="1">
      <alignment/>
      <protection/>
    </xf>
    <xf numFmtId="2" fontId="6" fillId="0" borderId="51" xfId="48" applyNumberFormat="1" applyFont="1" applyBorder="1">
      <alignment/>
      <protection/>
    </xf>
    <xf numFmtId="168" fontId="6" fillId="0" borderId="52" xfId="48" applyNumberFormat="1" applyFont="1" applyBorder="1">
      <alignment/>
      <protection/>
    </xf>
    <xf numFmtId="49" fontId="2" fillId="0" borderId="53" xfId="48" applyNumberFormat="1" applyFont="1" applyBorder="1">
      <alignment/>
      <protection/>
    </xf>
    <xf numFmtId="0" fontId="3" fillId="0" borderId="31" xfId="48" applyFont="1" applyBorder="1">
      <alignment/>
      <protection/>
    </xf>
    <xf numFmtId="171" fontId="3" fillId="0" borderId="0" xfId="48" applyNumberFormat="1" applyFont="1" applyBorder="1">
      <alignment/>
      <protection/>
    </xf>
    <xf numFmtId="0" fontId="6" fillId="0" borderId="31" xfId="48" applyFont="1" applyBorder="1">
      <alignment/>
      <protection/>
    </xf>
    <xf numFmtId="0" fontId="2" fillId="0" borderId="54" xfId="48" applyFont="1" applyBorder="1">
      <alignment/>
      <protection/>
    </xf>
    <xf numFmtId="0" fontId="2" fillId="0" borderId="55" xfId="48" applyFont="1" applyBorder="1">
      <alignment/>
      <protection/>
    </xf>
    <xf numFmtId="0" fontId="2" fillId="0" borderId="31" xfId="48" applyFont="1" applyBorder="1">
      <alignment/>
      <protection/>
    </xf>
    <xf numFmtId="0" fontId="2" fillId="0" borderId="56" xfId="48" applyFont="1" applyBorder="1">
      <alignment/>
      <protection/>
    </xf>
    <xf numFmtId="171" fontId="6" fillId="0" borderId="0" xfId="48" applyNumberFormat="1" applyFont="1" applyBorder="1">
      <alignment/>
      <protection/>
    </xf>
    <xf numFmtId="0" fontId="2" fillId="0" borderId="57" xfId="48" applyFont="1" applyBorder="1">
      <alignment/>
      <protection/>
    </xf>
    <xf numFmtId="0" fontId="3" fillId="0" borderId="58" xfId="48" applyFont="1" applyBorder="1">
      <alignment/>
      <protection/>
    </xf>
    <xf numFmtId="171" fontId="2" fillId="0" borderId="59" xfId="48" applyNumberFormat="1" applyFont="1" applyBorder="1">
      <alignment/>
      <protection/>
    </xf>
    <xf numFmtId="0" fontId="2" fillId="0" borderId="60" xfId="48" applyFont="1" applyBorder="1">
      <alignment/>
      <protection/>
    </xf>
    <xf numFmtId="0" fontId="2" fillId="0" borderId="61" xfId="48" applyFont="1" applyBorder="1" applyAlignment="1">
      <alignment horizontal="right"/>
      <protection/>
    </xf>
    <xf numFmtId="0" fontId="2" fillId="0" borderId="62" xfId="48" applyFont="1" applyBorder="1">
      <alignment/>
      <protection/>
    </xf>
    <xf numFmtId="0" fontId="2" fillId="0" borderId="61" xfId="48" applyFont="1" applyBorder="1">
      <alignment/>
      <protection/>
    </xf>
    <xf numFmtId="172" fontId="2" fillId="0" borderId="63" xfId="48" applyNumberFormat="1" applyFont="1" applyBorder="1">
      <alignment/>
      <protection/>
    </xf>
    <xf numFmtId="168" fontId="2" fillId="0" borderId="63" xfId="48" applyNumberFormat="1" applyFont="1" applyBorder="1" applyAlignment="1">
      <alignment horizontal="center"/>
      <protection/>
    </xf>
    <xf numFmtId="173" fontId="2" fillId="0" borderId="63" xfId="48" applyNumberFormat="1" applyFont="1" applyBorder="1" applyAlignment="1">
      <alignment horizontal="center" wrapText="1"/>
      <protection/>
    </xf>
    <xf numFmtId="0" fontId="2" fillId="0" borderId="64" xfId="48" applyFont="1" applyBorder="1" applyAlignment="1">
      <alignment wrapText="1"/>
      <protection/>
    </xf>
    <xf numFmtId="168" fontId="2" fillId="0" borderId="45" xfId="48" applyNumberFormat="1" applyFont="1" applyFill="1" applyBorder="1">
      <alignment/>
      <protection/>
    </xf>
    <xf numFmtId="2" fontId="6" fillId="33" borderId="65" xfId="48" applyNumberFormat="1" applyFont="1" applyFill="1" applyBorder="1">
      <alignment/>
      <protection/>
    </xf>
    <xf numFmtId="168" fontId="6" fillId="33" borderId="66" xfId="48" applyNumberFormat="1" applyFont="1" applyFill="1" applyBorder="1">
      <alignment/>
      <protection/>
    </xf>
    <xf numFmtId="10" fontId="3" fillId="0" borderId="0" xfId="48" applyNumberFormat="1" applyFont="1">
      <alignment/>
      <protection/>
    </xf>
    <xf numFmtId="10" fontId="2" fillId="0" borderId="0" xfId="48" applyNumberFormat="1" applyFont="1">
      <alignment/>
      <protection/>
    </xf>
    <xf numFmtId="0" fontId="3" fillId="0" borderId="0" xfId="48" applyFont="1" applyAlignment="1">
      <alignment vertical="center"/>
      <protection/>
    </xf>
    <xf numFmtId="0" fontId="6" fillId="0" borderId="22" xfId="48" applyFont="1" applyFill="1" applyBorder="1">
      <alignment/>
      <protection/>
    </xf>
    <xf numFmtId="49" fontId="2" fillId="0" borderId="0" xfId="48" applyNumberFormat="1" applyFont="1" applyFill="1" applyBorder="1" applyAlignment="1">
      <alignment horizontal="left"/>
      <protection/>
    </xf>
    <xf numFmtId="0" fontId="3" fillId="0" borderId="0" xfId="48" applyFont="1" applyFill="1">
      <alignment/>
      <protection/>
    </xf>
    <xf numFmtId="168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4" fontId="11" fillId="0" borderId="0" xfId="48" applyNumberFormat="1" applyFont="1" applyAlignment="1">
      <alignment vertical="center"/>
      <protection/>
    </xf>
    <xf numFmtId="4" fontId="13" fillId="0" borderId="2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2" fillId="0" borderId="0" xfId="48" applyNumberFormat="1" applyFont="1">
      <alignment/>
      <protection/>
    </xf>
    <xf numFmtId="0" fontId="17" fillId="0" borderId="0" xfId="0" applyFont="1" applyAlignment="1">
      <alignment/>
    </xf>
    <xf numFmtId="0" fontId="2" fillId="0" borderId="22" xfId="48" applyFont="1" applyBorder="1">
      <alignment/>
      <protection/>
    </xf>
    <xf numFmtId="4" fontId="2" fillId="0" borderId="0" xfId="48" applyNumberFormat="1" applyFont="1" applyBorder="1">
      <alignment/>
      <protection/>
    </xf>
    <xf numFmtId="168" fontId="2" fillId="0" borderId="0" xfId="48" applyNumberFormat="1" applyFont="1" applyBorder="1">
      <alignment/>
      <protection/>
    </xf>
    <xf numFmtId="0" fontId="5" fillId="0" borderId="22" xfId="48" applyFont="1" applyFill="1" applyBorder="1">
      <alignment/>
      <protection/>
    </xf>
    <xf numFmtId="0" fontId="2" fillId="0" borderId="0" xfId="48" applyFont="1" applyFill="1">
      <alignment/>
      <protection/>
    </xf>
    <xf numFmtId="168" fontId="13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49" fontId="3" fillId="0" borderId="27" xfId="48" applyNumberFormat="1" applyFont="1" applyBorder="1">
      <alignment/>
      <protection/>
    </xf>
    <xf numFmtId="4" fontId="3" fillId="0" borderId="0" xfId="48" applyNumberFormat="1" applyFont="1" applyAlignment="1">
      <alignment vertical="center"/>
      <protection/>
    </xf>
    <xf numFmtId="168" fontId="3" fillId="0" borderId="0" xfId="48" applyNumberFormat="1" applyFont="1" applyAlignment="1">
      <alignment horizontal="center" vertical="center" wrapText="1"/>
      <protection/>
    </xf>
    <xf numFmtId="173" fontId="3" fillId="0" borderId="0" xfId="48" applyNumberFormat="1" applyFont="1" applyAlignment="1">
      <alignment horizontal="center" vertical="center" wrapText="1"/>
      <protection/>
    </xf>
    <xf numFmtId="0" fontId="3" fillId="0" borderId="27" xfId="48" applyFont="1" applyBorder="1">
      <alignment/>
      <protection/>
    </xf>
    <xf numFmtId="168" fontId="18" fillId="0" borderId="67" xfId="48" applyNumberFormat="1" applyFont="1" applyBorder="1">
      <alignment/>
      <protection/>
    </xf>
    <xf numFmtId="168" fontId="3" fillId="0" borderId="68" xfId="48" applyNumberFormat="1" applyFont="1" applyBorder="1" applyAlignment="1">
      <alignment horizontal="right"/>
      <protection/>
    </xf>
    <xf numFmtId="172" fontId="18" fillId="0" borderId="59" xfId="48" applyNumberFormat="1" applyFont="1" applyBorder="1">
      <alignment/>
      <protection/>
    </xf>
    <xf numFmtId="168" fontId="18" fillId="0" borderId="69" xfId="48" applyNumberFormat="1" applyFont="1" applyBorder="1">
      <alignment/>
      <protection/>
    </xf>
    <xf numFmtId="168" fontId="3" fillId="0" borderId="70" xfId="48" applyNumberFormat="1" applyFont="1" applyBorder="1">
      <alignment/>
      <protection/>
    </xf>
    <xf numFmtId="0" fontId="3" fillId="0" borderId="0" xfId="48" applyFont="1" applyBorder="1" applyAlignment="1">
      <alignment horizontal="center" vertical="center"/>
      <protection/>
    </xf>
    <xf numFmtId="175" fontId="3" fillId="0" borderId="0" xfId="48" applyNumberFormat="1" applyFont="1" applyBorder="1" applyAlignment="1">
      <alignment horizontal="center" vertical="center" wrapText="1"/>
      <protection/>
    </xf>
    <xf numFmtId="175" fontId="3" fillId="0" borderId="30" xfId="48" applyNumberFormat="1" applyFont="1" applyBorder="1" applyAlignment="1">
      <alignment horizontal="center" vertical="center" wrapText="1"/>
      <protection/>
    </xf>
    <xf numFmtId="0" fontId="3" fillId="0" borderId="29" xfId="48" applyFont="1" applyBorder="1" applyAlignment="1">
      <alignment horizontal="center" vertical="center"/>
      <protection/>
    </xf>
    <xf numFmtId="0" fontId="3" fillId="0" borderId="30" xfId="48" applyFont="1" applyBorder="1" applyAlignment="1">
      <alignment horizontal="center" vertical="center"/>
      <protection/>
    </xf>
    <xf numFmtId="0" fontId="3" fillId="0" borderId="31" xfId="48" applyFont="1" applyBorder="1" applyAlignment="1">
      <alignment horizontal="center" vertical="center"/>
      <protection/>
    </xf>
    <xf numFmtId="0" fontId="3" fillId="0" borderId="71" xfId="48" applyFont="1" applyBorder="1" applyAlignment="1">
      <alignment horizontal="center" vertical="center" wrapText="1"/>
      <protection/>
    </xf>
    <xf numFmtId="0" fontId="3" fillId="0" borderId="72" xfId="48" applyFont="1" applyBorder="1" applyAlignment="1">
      <alignment horizontal="center" vertical="center" wrapText="1"/>
      <protection/>
    </xf>
    <xf numFmtId="0" fontId="2" fillId="0" borderId="73" xfId="48" applyFont="1" applyBorder="1" applyAlignment="1">
      <alignment horizontal="center" vertical="center"/>
      <protection/>
    </xf>
    <xf numFmtId="49" fontId="2" fillId="0" borderId="74" xfId="48" applyNumberFormat="1" applyFont="1" applyBorder="1" applyAlignment="1">
      <alignment horizontal="left" vertical="center"/>
      <protection/>
    </xf>
    <xf numFmtId="190" fontId="2" fillId="0" borderId="75" xfId="48" applyNumberFormat="1" applyFont="1" applyBorder="1" applyAlignment="1">
      <alignment horizontal="right" vertical="center"/>
      <protection/>
    </xf>
    <xf numFmtId="190" fontId="2" fillId="0" borderId="73" xfId="48" applyNumberFormat="1" applyFont="1" applyBorder="1" applyAlignment="1">
      <alignment horizontal="right" vertical="center"/>
      <protection/>
    </xf>
    <xf numFmtId="190" fontId="2" fillId="0" borderId="76" xfId="48" applyNumberFormat="1" applyFont="1" applyBorder="1" applyAlignment="1">
      <alignment horizontal="right" vertical="center"/>
      <protection/>
    </xf>
    <xf numFmtId="0" fontId="2" fillId="0" borderId="77" xfId="48" applyFont="1" applyBorder="1" applyAlignment="1">
      <alignment horizontal="center" vertical="center"/>
      <protection/>
    </xf>
    <xf numFmtId="49" fontId="2" fillId="0" borderId="78" xfId="48" applyNumberFormat="1" applyFont="1" applyBorder="1" applyAlignment="1">
      <alignment horizontal="left" vertical="center"/>
      <protection/>
    </xf>
    <xf numFmtId="190" fontId="2" fillId="0" borderId="79" xfId="48" applyNumberFormat="1" applyFont="1" applyBorder="1" applyAlignment="1">
      <alignment horizontal="right" vertical="center"/>
      <protection/>
    </xf>
    <xf numFmtId="190" fontId="2" fillId="0" borderId="77" xfId="48" applyNumberFormat="1" applyFont="1" applyBorder="1" applyAlignment="1">
      <alignment horizontal="right" vertical="center"/>
      <protection/>
    </xf>
    <xf numFmtId="190" fontId="2" fillId="0" borderId="80" xfId="48" applyNumberFormat="1" applyFont="1" applyBorder="1" applyAlignment="1">
      <alignment horizontal="right" vertical="center"/>
      <protection/>
    </xf>
    <xf numFmtId="0" fontId="2" fillId="33" borderId="81" xfId="48" applyFont="1" applyFill="1" applyBorder="1" applyAlignment="1">
      <alignment horizontal="center" vertical="center"/>
      <protection/>
    </xf>
    <xf numFmtId="49" fontId="3" fillId="33" borderId="63" xfId="48" applyNumberFormat="1" applyFont="1" applyFill="1" applyBorder="1" applyAlignment="1">
      <alignment horizontal="left" vertical="center"/>
      <protection/>
    </xf>
    <xf numFmtId="191" fontId="3" fillId="33" borderId="64" xfId="48" applyNumberFormat="1" applyFont="1" applyFill="1" applyBorder="1" applyAlignment="1">
      <alignment horizontal="right" vertical="center"/>
      <protection/>
    </xf>
    <xf numFmtId="191" fontId="3" fillId="33" borderId="81" xfId="48" applyNumberFormat="1" applyFont="1" applyFill="1" applyBorder="1" applyAlignment="1">
      <alignment horizontal="right" vertical="center"/>
      <protection/>
    </xf>
    <xf numFmtId="191" fontId="3" fillId="33" borderId="82" xfId="48" applyNumberFormat="1" applyFont="1" applyFill="1" applyBorder="1" applyAlignment="1">
      <alignment horizontal="right" vertical="center"/>
      <protection/>
    </xf>
    <xf numFmtId="4" fontId="3" fillId="0" borderId="0" xfId="48" applyNumberFormat="1" applyFont="1" applyBorder="1">
      <alignment/>
      <protection/>
    </xf>
    <xf numFmtId="168" fontId="3" fillId="0" borderId="0" xfId="48" applyNumberFormat="1" applyFont="1" applyBorder="1">
      <alignment/>
      <protection/>
    </xf>
    <xf numFmtId="0" fontId="3" fillId="0" borderId="22" xfId="48" applyFont="1" applyBorder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8" fontId="13" fillId="0" borderId="0" xfId="0" applyNumberFormat="1" applyFont="1" applyBorder="1" applyAlignment="1">
      <alignment/>
    </xf>
    <xf numFmtId="173" fontId="3" fillId="0" borderId="26" xfId="48" applyNumberFormat="1" applyFont="1" applyBorder="1" applyAlignment="1">
      <alignment horizontal="right"/>
      <protection/>
    </xf>
    <xf numFmtId="0" fontId="6" fillId="0" borderId="83" xfId="48" applyFont="1" applyBorder="1">
      <alignment/>
      <protection/>
    </xf>
    <xf numFmtId="171" fontId="6" fillId="0" borderId="84" xfId="48" applyNumberFormat="1" applyFont="1" applyBorder="1">
      <alignment/>
      <protection/>
    </xf>
    <xf numFmtId="49" fontId="5" fillId="0" borderId="84" xfId="48" applyNumberFormat="1" applyFont="1" applyBorder="1">
      <alignment/>
      <protection/>
    </xf>
    <xf numFmtId="2" fontId="3" fillId="0" borderId="85" xfId="0" applyNumberFormat="1" applyFont="1" applyBorder="1" applyAlignment="1">
      <alignment horizontal="center" vertical="center" wrapText="1"/>
    </xf>
    <xf numFmtId="2" fontId="3" fillId="0" borderId="8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/>
    </xf>
    <xf numFmtId="4" fontId="13" fillId="0" borderId="47" xfId="0" applyNumberFormat="1" applyFont="1" applyBorder="1" applyAlignment="1">
      <alignment/>
    </xf>
    <xf numFmtId="180" fontId="13" fillId="0" borderId="47" xfId="0" applyNumberFormat="1" applyFont="1" applyBorder="1" applyAlignment="1">
      <alignment horizontal="right"/>
    </xf>
    <xf numFmtId="173" fontId="2" fillId="0" borderId="87" xfId="0" applyNumberFormat="1" applyFont="1" applyBorder="1" applyAlignment="1">
      <alignment horizontal="right"/>
    </xf>
    <xf numFmtId="4" fontId="13" fillId="0" borderId="47" xfId="0" applyNumberFormat="1" applyFont="1" applyFill="1" applyBorder="1" applyAlignment="1">
      <alignment/>
    </xf>
    <xf numFmtId="180" fontId="13" fillId="0" borderId="47" xfId="0" applyNumberFormat="1" applyFont="1" applyFill="1" applyBorder="1" applyAlignment="1">
      <alignment horizontal="right"/>
    </xf>
    <xf numFmtId="173" fontId="2" fillId="0" borderId="87" xfId="0" applyNumberFormat="1" applyFont="1" applyFill="1" applyBorder="1" applyAlignment="1">
      <alignment horizontal="right"/>
    </xf>
    <xf numFmtId="4" fontId="2" fillId="0" borderId="47" xfId="0" applyNumberFormat="1" applyFont="1" applyFill="1" applyBorder="1" applyAlignment="1">
      <alignment/>
    </xf>
    <xf numFmtId="49" fontId="2" fillId="0" borderId="47" xfId="48" applyNumberFormat="1" applyFont="1" applyBorder="1">
      <alignment/>
      <protection/>
    </xf>
    <xf numFmtId="4" fontId="13" fillId="0" borderId="47" xfId="48" applyNumberFormat="1" applyFont="1" applyFill="1" applyBorder="1">
      <alignment/>
      <protection/>
    </xf>
    <xf numFmtId="168" fontId="13" fillId="0" borderId="47" xfId="48" applyNumberFormat="1" applyFont="1" applyFill="1" applyBorder="1">
      <alignment/>
      <protection/>
    </xf>
    <xf numFmtId="180" fontId="13" fillId="0" borderId="47" xfId="48" applyNumberFormat="1" applyFont="1" applyFill="1" applyBorder="1">
      <alignment/>
      <protection/>
    </xf>
    <xf numFmtId="168" fontId="13" fillId="0" borderId="47" xfId="0" applyNumberFormat="1" applyFont="1" applyBorder="1" applyAlignment="1">
      <alignment horizontal="right"/>
    </xf>
    <xf numFmtId="173" fontId="13" fillId="0" borderId="87" xfId="0" applyNumberFormat="1" applyFont="1" applyBorder="1" applyAlignment="1">
      <alignment horizontal="right"/>
    </xf>
    <xf numFmtId="0" fontId="13" fillId="0" borderId="47" xfId="0" applyFont="1" applyBorder="1" applyAlignment="1">
      <alignment/>
    </xf>
    <xf numFmtId="4" fontId="2" fillId="0" borderId="47" xfId="0" applyNumberFormat="1" applyFont="1" applyBorder="1" applyAlignment="1">
      <alignment/>
    </xf>
    <xf numFmtId="180" fontId="2" fillId="0" borderId="47" xfId="0" applyNumberFormat="1" applyFont="1" applyBorder="1" applyAlignment="1">
      <alignment horizontal="right"/>
    </xf>
    <xf numFmtId="173" fontId="13" fillId="0" borderId="88" xfId="0" applyNumberFormat="1" applyFont="1" applyBorder="1" applyAlignment="1">
      <alignment horizontal="right"/>
    </xf>
    <xf numFmtId="0" fontId="13" fillId="0" borderId="47" xfId="0" applyFont="1" applyFill="1" applyBorder="1" applyAlignment="1">
      <alignment/>
    </xf>
    <xf numFmtId="168" fontId="2" fillId="0" borderId="47" xfId="0" applyNumberFormat="1" applyFont="1" applyFill="1" applyBorder="1" applyAlignment="1">
      <alignment horizontal="right"/>
    </xf>
    <xf numFmtId="173" fontId="13" fillId="0" borderId="87" xfId="0" applyNumberFormat="1" applyFont="1" applyFill="1" applyBorder="1" applyAlignment="1">
      <alignment horizontal="right"/>
    </xf>
    <xf numFmtId="168" fontId="2" fillId="0" borderId="47" xfId="0" applyNumberFormat="1" applyFont="1" applyBorder="1" applyAlignment="1">
      <alignment horizontal="right"/>
    </xf>
    <xf numFmtId="49" fontId="3" fillId="0" borderId="59" xfId="48" applyNumberFormat="1" applyFont="1" applyBorder="1">
      <alignment/>
      <protection/>
    </xf>
    <xf numFmtId="172" fontId="18" fillId="0" borderId="27" xfId="48" applyNumberFormat="1" applyFont="1" applyBorder="1">
      <alignment/>
      <protection/>
    </xf>
    <xf numFmtId="0" fontId="3" fillId="0" borderId="57" xfId="48" applyFont="1" applyBorder="1">
      <alignment/>
      <protection/>
    </xf>
    <xf numFmtId="168" fontId="2" fillId="0" borderId="57" xfId="48" applyNumberFormat="1" applyFont="1" applyBorder="1">
      <alignment/>
      <protection/>
    </xf>
    <xf numFmtId="168" fontId="2" fillId="0" borderId="57" xfId="48" applyNumberFormat="1" applyFont="1" applyBorder="1">
      <alignment/>
      <protection/>
    </xf>
    <xf numFmtId="173" fontId="2" fillId="0" borderId="89" xfId="48" applyNumberFormat="1" applyFont="1" applyBorder="1" applyAlignment="1">
      <alignment horizontal="right"/>
      <protection/>
    </xf>
    <xf numFmtId="173" fontId="2" fillId="0" borderId="47" xfId="48" applyNumberFormat="1" applyFont="1" applyBorder="1" applyAlignment="1">
      <alignment horizontal="right"/>
      <protection/>
    </xf>
    <xf numFmtId="168" fontId="2" fillId="0" borderId="47" xfId="48" applyNumberFormat="1" applyFont="1" applyBorder="1">
      <alignment/>
      <protection/>
    </xf>
    <xf numFmtId="168" fontId="2" fillId="0" borderId="48" xfId="48" applyNumberFormat="1" applyFont="1" applyBorder="1">
      <alignment/>
      <protection/>
    </xf>
    <xf numFmtId="168" fontId="3" fillId="0" borderId="90" xfId="48" applyNumberFormat="1" applyFont="1" applyBorder="1" applyAlignment="1">
      <alignment horizontal="right"/>
      <protection/>
    </xf>
    <xf numFmtId="168" fontId="13" fillId="0" borderId="47" xfId="48" applyNumberFormat="1" applyFont="1" applyBorder="1" applyAlignment="1">
      <alignment horizontal="right"/>
      <protection/>
    </xf>
    <xf numFmtId="168" fontId="3" fillId="0" borderId="91" xfId="48" applyNumberFormat="1" applyFont="1" applyBorder="1">
      <alignment/>
      <protection/>
    </xf>
    <xf numFmtId="168" fontId="12" fillId="0" borderId="92" xfId="48" applyNumberFormat="1" applyFont="1" applyBorder="1">
      <alignment/>
      <protection/>
    </xf>
    <xf numFmtId="168" fontId="13" fillId="0" borderId="47" xfId="48" applyNumberFormat="1" applyFont="1" applyBorder="1">
      <alignment/>
      <protection/>
    </xf>
    <xf numFmtId="0" fontId="2" fillId="0" borderId="93" xfId="48" applyFont="1" applyBorder="1">
      <alignment/>
      <protection/>
    </xf>
    <xf numFmtId="171" fontId="2" fillId="0" borderId="94" xfId="48" applyNumberFormat="1" applyFont="1" applyBorder="1">
      <alignment/>
      <protection/>
    </xf>
    <xf numFmtId="0" fontId="2" fillId="0" borderId="94" xfId="48" applyFont="1" applyBorder="1">
      <alignment/>
      <protection/>
    </xf>
    <xf numFmtId="4" fontId="2" fillId="0" borderId="94" xfId="48" applyNumberFormat="1" applyFont="1" applyBorder="1">
      <alignment/>
      <protection/>
    </xf>
    <xf numFmtId="168" fontId="2" fillId="0" borderId="94" xfId="48" applyNumberFormat="1" applyFont="1" applyBorder="1">
      <alignment/>
      <protection/>
    </xf>
    <xf numFmtId="173" fontId="2" fillId="0" borderId="95" xfId="48" applyNumberFormat="1" applyFont="1" applyBorder="1" applyAlignment="1">
      <alignment horizontal="right"/>
      <protection/>
    </xf>
    <xf numFmtId="0" fontId="2" fillId="0" borderId="96" xfId="48" applyFont="1" applyBorder="1">
      <alignment/>
      <protection/>
    </xf>
    <xf numFmtId="0" fontId="2" fillId="0" borderId="97" xfId="0" applyFont="1" applyBorder="1" applyAlignment="1">
      <alignment horizontal="right"/>
    </xf>
    <xf numFmtId="49" fontId="3" fillId="0" borderId="97" xfId="48" applyNumberFormat="1" applyFont="1" applyBorder="1">
      <alignment/>
      <protection/>
    </xf>
    <xf numFmtId="4" fontId="3" fillId="0" borderId="97" xfId="48" applyNumberFormat="1" applyFont="1" applyBorder="1">
      <alignment/>
      <protection/>
    </xf>
    <xf numFmtId="168" fontId="3" fillId="0" borderId="98" xfId="48" applyNumberFormat="1" applyFont="1" applyBorder="1">
      <alignment/>
      <protection/>
    </xf>
    <xf numFmtId="168" fontId="3" fillId="0" borderId="74" xfId="48" applyNumberFormat="1" applyFont="1" applyBorder="1">
      <alignment/>
      <protection/>
    </xf>
    <xf numFmtId="173" fontId="3" fillId="0" borderId="99" xfId="48" applyNumberFormat="1" applyFont="1" applyBorder="1" applyAlignment="1">
      <alignment horizontal="right"/>
      <protection/>
    </xf>
    <xf numFmtId="0" fontId="2" fillId="0" borderId="100" xfId="48" applyFont="1" applyBorder="1">
      <alignment/>
      <protection/>
    </xf>
    <xf numFmtId="173" fontId="3" fillId="0" borderId="101" xfId="48" applyNumberFormat="1" applyFont="1" applyBorder="1" applyAlignment="1">
      <alignment horizontal="right"/>
      <protection/>
    </xf>
    <xf numFmtId="168" fontId="19" fillId="0" borderId="47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3" fillId="0" borderId="0" xfId="48" applyNumberFormat="1" applyFont="1">
      <alignment/>
      <protection/>
    </xf>
    <xf numFmtId="0" fontId="5" fillId="0" borderId="0" xfId="48" applyFont="1" applyAlignment="1">
      <alignment horizontal="center"/>
      <protection/>
    </xf>
    <xf numFmtId="0" fontId="5" fillId="0" borderId="0" xfId="48" applyFont="1" applyAlignment="1">
      <alignment horizontal="center" vertical="center"/>
      <protection/>
    </xf>
    <xf numFmtId="2" fontId="5" fillId="0" borderId="0" xfId="48" applyNumberFormat="1" applyFont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4" fillId="0" borderId="0" xfId="48" applyFont="1" applyBorder="1" applyAlignment="1">
      <alignment vertical="center"/>
      <protection/>
    </xf>
    <xf numFmtId="180" fontId="13" fillId="34" borderId="47" xfId="0" applyNumberFormat="1" applyFont="1" applyFill="1" applyBorder="1" applyAlignment="1">
      <alignment horizontal="right"/>
    </xf>
    <xf numFmtId="168" fontId="13" fillId="34" borderId="47" xfId="48" applyNumberFormat="1" applyFont="1" applyFill="1" applyBorder="1">
      <alignment/>
      <protection/>
    </xf>
    <xf numFmtId="180" fontId="13" fillId="34" borderId="47" xfId="48" applyNumberFormat="1" applyFont="1" applyFill="1" applyBorder="1">
      <alignment/>
      <protection/>
    </xf>
    <xf numFmtId="180" fontId="2" fillId="34" borderId="47" xfId="0" applyNumberFormat="1" applyFont="1" applyFill="1" applyBorder="1" applyAlignment="1">
      <alignment horizontal="right"/>
    </xf>
    <xf numFmtId="168" fontId="2" fillId="34" borderId="102" xfId="48" applyNumberFormat="1" applyFont="1" applyFill="1" applyBorder="1">
      <alignment/>
      <protection/>
    </xf>
    <xf numFmtId="168" fontId="13" fillId="34" borderId="45" xfId="48" applyNumberFormat="1" applyFont="1" applyFill="1" applyBorder="1">
      <alignment/>
      <protection/>
    </xf>
    <xf numFmtId="0" fontId="6" fillId="0" borderId="0" xfId="48" applyFont="1" applyAlignment="1">
      <alignment horizontal="left" vertical="center"/>
      <protection/>
    </xf>
    <xf numFmtId="0" fontId="4" fillId="35" borderId="103" xfId="48" applyFont="1" applyFill="1" applyBorder="1" applyAlignment="1">
      <alignment vertical="center"/>
      <protection/>
    </xf>
    <xf numFmtId="0" fontId="4" fillId="35" borderId="104" xfId="48" applyFont="1" applyFill="1" applyBorder="1" applyAlignment="1">
      <alignment vertical="center"/>
      <protection/>
    </xf>
    <xf numFmtId="0" fontId="4" fillId="35" borderId="105" xfId="48" applyFont="1" applyFill="1" applyBorder="1" applyAlignment="1">
      <alignment vertical="center"/>
      <protection/>
    </xf>
    <xf numFmtId="0" fontId="8" fillId="0" borderId="106" xfId="48" applyFont="1" applyBorder="1">
      <alignment/>
      <protection/>
    </xf>
    <xf numFmtId="0" fontId="8" fillId="0" borderId="107" xfId="48" applyFont="1" applyBorder="1">
      <alignment/>
      <protection/>
    </xf>
    <xf numFmtId="0" fontId="6" fillId="0" borderId="108" xfId="48" applyFont="1" applyBorder="1" applyAlignment="1">
      <alignment horizontal="left"/>
      <protection/>
    </xf>
    <xf numFmtId="0" fontId="6" fillId="0" borderId="97" xfId="48" applyFont="1" applyBorder="1" applyAlignment="1">
      <alignment horizontal="left"/>
      <protection/>
    </xf>
    <xf numFmtId="0" fontId="6" fillId="0" borderId="109" xfId="48" applyFont="1" applyBorder="1" applyAlignment="1">
      <alignment horizontal="left"/>
      <protection/>
    </xf>
    <xf numFmtId="0" fontId="6" fillId="33" borderId="110" xfId="48" applyFont="1" applyFill="1" applyBorder="1" applyAlignment="1">
      <alignment horizontal="left"/>
      <protection/>
    </xf>
    <xf numFmtId="0" fontId="6" fillId="33" borderId="111" xfId="48" applyFont="1" applyFill="1" applyBorder="1" applyAlignment="1">
      <alignment horizontal="left"/>
      <protection/>
    </xf>
    <xf numFmtId="0" fontId="4" fillId="35" borderId="112" xfId="48" applyFont="1" applyFill="1" applyBorder="1" applyAlignment="1">
      <alignment vertical="center"/>
      <protection/>
    </xf>
    <xf numFmtId="0" fontId="8" fillId="0" borderId="15" xfId="48" applyFont="1" applyBorder="1">
      <alignment/>
      <protection/>
    </xf>
    <xf numFmtId="0" fontId="6" fillId="0" borderId="113" xfId="48" applyFont="1" applyBorder="1" applyAlignment="1">
      <alignment horizontal="left"/>
      <protection/>
    </xf>
    <xf numFmtId="0" fontId="6" fillId="0" borderId="0" xfId="48" applyFont="1" applyBorder="1" applyAlignment="1">
      <alignment vertical="center"/>
      <protection/>
    </xf>
    <xf numFmtId="0" fontId="4" fillId="36" borderId="114" xfId="48" applyFont="1" applyFill="1" applyBorder="1" applyAlignment="1">
      <alignment horizontal="center" vertical="center"/>
      <protection/>
    </xf>
    <xf numFmtId="0" fontId="4" fillId="36" borderId="115" xfId="48" applyFont="1" applyFill="1" applyBorder="1" applyAlignment="1">
      <alignment horizontal="center" vertical="center"/>
      <protection/>
    </xf>
    <xf numFmtId="0" fontId="4" fillId="36" borderId="116" xfId="48" applyFont="1" applyFill="1" applyBorder="1" applyAlignment="1">
      <alignment horizontal="center" vertical="center"/>
      <protection/>
    </xf>
    <xf numFmtId="0" fontId="4" fillId="36" borderId="117" xfId="48" applyFont="1" applyFill="1" applyBorder="1" applyAlignment="1">
      <alignment horizontal="center" vertical="center"/>
      <protection/>
    </xf>
    <xf numFmtId="0" fontId="3" fillId="0" borderId="118" xfId="48" applyFont="1" applyBorder="1" applyAlignment="1">
      <alignment horizontal="center" vertical="center"/>
      <protection/>
    </xf>
    <xf numFmtId="0" fontId="3" fillId="0" borderId="97" xfId="48" applyFont="1" applyBorder="1" applyAlignment="1">
      <alignment horizontal="center" vertical="center"/>
      <protection/>
    </xf>
    <xf numFmtId="0" fontId="3" fillId="0" borderId="76" xfId="48" applyFont="1" applyBorder="1" applyAlignment="1">
      <alignment horizontal="center" vertical="center"/>
      <protection/>
    </xf>
    <xf numFmtId="0" fontId="6" fillId="0" borderId="60" xfId="48" applyFont="1" applyBorder="1" applyAlignment="1">
      <alignment horizontal="center" vertical="center"/>
      <protection/>
    </xf>
    <xf numFmtId="0" fontId="6" fillId="0" borderId="61" xfId="48" applyFont="1" applyBorder="1" applyAlignment="1">
      <alignment horizontal="center" vertical="center"/>
      <protection/>
    </xf>
    <xf numFmtId="0" fontId="6" fillId="0" borderId="82" xfId="48" applyFont="1" applyBorder="1" applyAlignment="1">
      <alignment horizontal="center" vertical="center"/>
      <protection/>
    </xf>
    <xf numFmtId="175" fontId="3" fillId="0" borderId="29" xfId="48" applyNumberFormat="1" applyFont="1" applyBorder="1" applyAlignment="1">
      <alignment horizontal="center" vertical="center" wrapText="1"/>
      <protection/>
    </xf>
    <xf numFmtId="175" fontId="3" fillId="0" borderId="31" xfId="48" applyNumberFormat="1" applyFont="1" applyBorder="1" applyAlignment="1">
      <alignment horizontal="center" vertical="center" wrapText="1"/>
      <protection/>
    </xf>
    <xf numFmtId="175" fontId="3" fillId="0" borderId="119" xfId="48" applyNumberFormat="1" applyFont="1" applyBorder="1" applyAlignment="1">
      <alignment horizontal="center" vertical="center" wrapText="1"/>
      <protection/>
    </xf>
    <xf numFmtId="175" fontId="3" fillId="0" borderId="120" xfId="48" applyNumberFormat="1" applyFont="1" applyBorder="1" applyAlignment="1">
      <alignment horizontal="center" vertical="center" wrapText="1"/>
      <protection/>
    </xf>
    <xf numFmtId="175" fontId="3" fillId="0" borderId="57" xfId="48" applyNumberFormat="1" applyFont="1" applyBorder="1" applyAlignment="1">
      <alignment horizontal="center" vertical="center" wrapText="1"/>
      <protection/>
    </xf>
    <xf numFmtId="175" fontId="3" fillId="0" borderId="121" xfId="48" applyNumberFormat="1" applyFont="1" applyBorder="1" applyAlignment="1">
      <alignment horizontal="center" vertical="center" wrapText="1"/>
      <protection/>
    </xf>
    <xf numFmtId="175" fontId="3" fillId="0" borderId="122" xfId="48" applyNumberFormat="1" applyFont="1" applyBorder="1" applyAlignment="1">
      <alignment horizontal="center" vertical="center" wrapText="1"/>
      <protection/>
    </xf>
    <xf numFmtId="175" fontId="3" fillId="0" borderId="123" xfId="48" applyNumberFormat="1" applyFont="1" applyBorder="1" applyAlignment="1">
      <alignment horizontal="center" vertical="center" wrapText="1"/>
      <protection/>
    </xf>
    <xf numFmtId="175" fontId="3" fillId="0" borderId="124" xfId="48" applyNumberFormat="1" applyFont="1" applyBorder="1" applyAlignment="1">
      <alignment horizontal="center" vertical="center" wrapText="1"/>
      <protection/>
    </xf>
    <xf numFmtId="175" fontId="3" fillId="0" borderId="125" xfId="48" applyNumberFormat="1" applyFont="1" applyBorder="1" applyAlignment="1">
      <alignment horizontal="center" vertical="center" wrapText="1"/>
      <protection/>
    </xf>
    <xf numFmtId="175" fontId="3" fillId="0" borderId="126" xfId="48" applyNumberFormat="1" applyFont="1" applyBorder="1" applyAlignment="1">
      <alignment horizontal="center" vertical="center" wrapText="1"/>
      <protection/>
    </xf>
    <xf numFmtId="175" fontId="3" fillId="0" borderId="127" xfId="48" applyNumberFormat="1" applyFont="1" applyBorder="1" applyAlignment="1">
      <alignment horizontal="center" vertical="center" wrapText="1"/>
      <protection/>
    </xf>
    <xf numFmtId="0" fontId="6" fillId="0" borderId="0" xfId="48" applyFont="1" applyBorder="1" applyAlignment="1">
      <alignment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L75"/>
  <sheetViews>
    <sheetView zoomScale="80" zoomScaleNormal="80" zoomScaleSheetLayoutView="100" zoomScalePageLayoutView="0" workbookViewId="0" topLeftCell="E1">
      <selection activeCell="F36" sqref="F36"/>
    </sheetView>
  </sheetViews>
  <sheetFormatPr defaultColWidth="10.5" defaultRowHeight="14.25"/>
  <cols>
    <col min="1" max="1" width="0" style="1" hidden="1" customWidth="1"/>
    <col min="2" max="2" width="0" style="2" hidden="1" customWidth="1"/>
    <col min="3" max="3" width="0" style="3" hidden="1" customWidth="1"/>
    <col min="4" max="4" width="0" style="1" hidden="1" customWidth="1"/>
    <col min="5" max="5" width="10.69921875" style="4" customWidth="1"/>
    <col min="6" max="6" width="40.59765625" style="1" customWidth="1"/>
    <col min="7" max="7" width="12.59765625" style="1" customWidth="1"/>
    <col min="8" max="8" width="10.19921875" style="5" customWidth="1"/>
    <col min="9" max="9" width="22.59765625" style="6" customWidth="1"/>
    <col min="10" max="10" width="6" style="7" customWidth="1"/>
    <col min="11" max="11" width="9.09765625" style="8" bestFit="1" customWidth="1"/>
    <col min="12" max="13" width="4" style="1" customWidth="1"/>
    <col min="14" max="14" width="4.09765625" style="1" customWidth="1"/>
    <col min="15" max="255" width="8.3984375" style="1" customWidth="1"/>
  </cols>
  <sheetData>
    <row r="1" ht="21">
      <c r="E1" s="10" t="s">
        <v>118</v>
      </c>
    </row>
    <row r="2" spans="5:6" ht="14.25">
      <c r="E2" s="9"/>
      <c r="F2" s="11"/>
    </row>
    <row r="3" spans="5:9" ht="31.5" customHeight="1">
      <c r="E3" s="76" t="s">
        <v>23</v>
      </c>
      <c r="F3" s="286"/>
      <c r="G3" s="286"/>
      <c r="H3" s="286"/>
      <c r="I3" s="286"/>
    </row>
    <row r="4" spans="5:7" ht="15">
      <c r="E4" s="12"/>
      <c r="F4" s="13"/>
      <c r="G4" s="11"/>
    </row>
    <row r="5" spans="5:8" ht="15">
      <c r="E5" s="12" t="s">
        <v>0</v>
      </c>
      <c r="F5" s="13" t="s">
        <v>105</v>
      </c>
      <c r="G5" s="14"/>
      <c r="H5" s="15"/>
    </row>
    <row r="6" spans="5:8" ht="15">
      <c r="E6" s="16"/>
      <c r="F6" s="13"/>
      <c r="G6" s="14"/>
      <c r="H6" s="17"/>
    </row>
    <row r="7" spans="5:7" ht="25.5" customHeight="1" thickBot="1">
      <c r="E7" s="1"/>
      <c r="F7" s="18"/>
      <c r="G7" s="11"/>
    </row>
    <row r="8" spans="5:9" ht="21">
      <c r="E8" s="297" t="s">
        <v>1</v>
      </c>
      <c r="F8" s="297"/>
      <c r="G8" s="297"/>
      <c r="H8" s="297"/>
      <c r="I8" s="297"/>
    </row>
    <row r="9" spans="4:12" ht="18" customHeight="1">
      <c r="D9" s="19"/>
      <c r="E9" s="20"/>
      <c r="F9" s="21"/>
      <c r="G9" s="22" t="s">
        <v>2</v>
      </c>
      <c r="H9" s="23" t="s">
        <v>3</v>
      </c>
      <c r="I9" s="24" t="s">
        <v>4</v>
      </c>
      <c r="L9" s="19"/>
    </row>
    <row r="10" spans="4:9" ht="18" customHeight="1">
      <c r="D10" s="19"/>
      <c r="E10" s="298" t="s">
        <v>57</v>
      </c>
      <c r="F10" s="298"/>
      <c r="G10" s="298"/>
      <c r="H10" s="25"/>
      <c r="I10" s="26"/>
    </row>
    <row r="11" spans="4:12" ht="18" customHeight="1">
      <c r="D11" s="19"/>
      <c r="E11" s="27"/>
      <c r="F11" s="28" t="s">
        <v>15</v>
      </c>
      <c r="G11" s="29"/>
      <c r="H11" s="25">
        <v>1</v>
      </c>
      <c r="I11" s="26">
        <f>'Rozpočet - soupis vedlejších a '!G10+'Rozpočet - soupis vedlejších a '!H10</f>
        <v>0</v>
      </c>
      <c r="L11" s="19"/>
    </row>
    <row r="12" spans="4:12" ht="18" customHeight="1">
      <c r="D12" s="19"/>
      <c r="E12" s="27"/>
      <c r="F12" s="28" t="s">
        <v>16</v>
      </c>
      <c r="G12" s="29"/>
      <c r="H12" s="25">
        <v>1</v>
      </c>
      <c r="I12" s="26">
        <f>'Rozpočet - soupis vedlejších a '!G17+'Rozpočet - soupis vedlejších a '!H17</f>
        <v>0</v>
      </c>
      <c r="L12" s="19"/>
    </row>
    <row r="13" spans="4:9" ht="18" customHeight="1">
      <c r="D13" s="19"/>
      <c r="E13" s="298" t="s">
        <v>5</v>
      </c>
      <c r="F13" s="298"/>
      <c r="G13" s="298"/>
      <c r="H13" s="25"/>
      <c r="I13" s="26"/>
    </row>
    <row r="14" spans="4:12" ht="18" customHeight="1" thickBot="1">
      <c r="D14" s="19"/>
      <c r="E14" s="30" t="s">
        <v>6</v>
      </c>
      <c r="F14" s="31" t="s">
        <v>7</v>
      </c>
      <c r="G14" s="32"/>
      <c r="H14" s="33">
        <v>1</v>
      </c>
      <c r="I14" s="34">
        <f>'Rekapitulace SO - VO'!G11+'Rekapitulace SO - VO'!G17+'Rekapitulace SO - VO'!G23+'Rekapitulace SO - VO'!G29</f>
        <v>789.6</v>
      </c>
      <c r="L14" s="19"/>
    </row>
    <row r="15" spans="4:12" ht="18" customHeight="1">
      <c r="D15" s="19"/>
      <c r="E15" s="299" t="s">
        <v>8</v>
      </c>
      <c r="F15" s="299"/>
      <c r="G15" s="299"/>
      <c r="H15" s="129"/>
      <c r="I15" s="130">
        <f>SUM(I11:I14)</f>
        <v>789.6</v>
      </c>
      <c r="L15" s="19"/>
    </row>
    <row r="16" spans="4:12" ht="18" customHeight="1">
      <c r="D16" s="19"/>
      <c r="E16" s="292" t="s">
        <v>47</v>
      </c>
      <c r="F16" s="293"/>
      <c r="G16" s="294"/>
      <c r="H16" s="131"/>
      <c r="I16" s="132">
        <f>I15*0.21</f>
        <v>165.816</v>
      </c>
      <c r="L16" s="19"/>
    </row>
    <row r="17" spans="4:12" ht="18" customHeight="1" thickBot="1">
      <c r="D17" s="19"/>
      <c r="E17" s="295" t="s">
        <v>58</v>
      </c>
      <c r="F17" s="295"/>
      <c r="G17" s="296"/>
      <c r="H17" s="154"/>
      <c r="I17" s="155">
        <f>I15*1.21</f>
        <v>955.416</v>
      </c>
      <c r="L17" s="19"/>
    </row>
    <row r="18" spans="4:7" ht="15" thickBot="1">
      <c r="D18" s="19"/>
      <c r="F18" s="133"/>
      <c r="G18" s="19"/>
    </row>
    <row r="19" spans="4:9" ht="21" thickBot="1">
      <c r="D19" s="19"/>
      <c r="E19" s="287" t="s">
        <v>44</v>
      </c>
      <c r="F19" s="288"/>
      <c r="G19" s="288"/>
      <c r="H19" s="288"/>
      <c r="I19" s="289"/>
    </row>
    <row r="20" spans="4:9" ht="14.25">
      <c r="D20" s="19"/>
      <c r="E20" s="102"/>
      <c r="F20" s="103"/>
      <c r="G20" s="104"/>
      <c r="H20" s="105"/>
      <c r="I20" s="106"/>
    </row>
    <row r="21" spans="4:9" ht="14.25">
      <c r="D21" s="19"/>
      <c r="E21" s="290" t="s">
        <v>45</v>
      </c>
      <c r="F21" s="291"/>
      <c r="G21" s="291"/>
      <c r="H21" s="101"/>
      <c r="I21" s="100"/>
    </row>
    <row r="22" spans="4:9" ht="14.25">
      <c r="D22" s="19"/>
      <c r="E22" s="93"/>
      <c r="F22" s="28" t="s">
        <v>46</v>
      </c>
      <c r="G22" s="29"/>
      <c r="H22" s="25"/>
      <c r="I22" s="92">
        <f>'Rekapitulace SO - VO'!H11+'Rekapitulace SO - VO'!H17+'Rekapitulace SO - VO'!H23+'Rekapitulace SO - VO'!H29+'Rozpočet - soupis vedlejších a '!G10+'Rozpočet - soupis vedlejších a '!G17</f>
        <v>789.6</v>
      </c>
    </row>
    <row r="23" spans="4:9" ht="14.25">
      <c r="D23" s="19"/>
      <c r="E23" s="93"/>
      <c r="F23" s="28" t="s">
        <v>47</v>
      </c>
      <c r="G23" s="29"/>
      <c r="H23" s="25"/>
      <c r="I23" s="92">
        <f>I22*0.21</f>
        <v>165.816</v>
      </c>
    </row>
    <row r="24" spans="4:9" ht="14.25">
      <c r="D24" s="19"/>
      <c r="E24" s="107"/>
      <c r="F24" s="108" t="s">
        <v>48</v>
      </c>
      <c r="G24" s="109"/>
      <c r="H24" s="110"/>
      <c r="I24" s="111">
        <f>I22*1.21</f>
        <v>955.416</v>
      </c>
    </row>
    <row r="25" spans="4:9" ht="15" thickBot="1">
      <c r="D25" s="19"/>
      <c r="E25" s="94"/>
      <c r="F25" s="95"/>
      <c r="G25" s="96"/>
      <c r="H25" s="97"/>
      <c r="I25" s="98"/>
    </row>
    <row r="26" spans="4:9" ht="14.25">
      <c r="D26" s="19"/>
      <c r="E26" s="102"/>
      <c r="F26" s="103"/>
      <c r="G26" s="104"/>
      <c r="H26" s="105"/>
      <c r="I26" s="106"/>
    </row>
    <row r="27" spans="4:9" ht="14.25">
      <c r="D27" s="19"/>
      <c r="E27" s="290" t="s">
        <v>97</v>
      </c>
      <c r="F27" s="291"/>
      <c r="G27" s="291"/>
      <c r="H27" s="101"/>
      <c r="I27" s="100"/>
    </row>
    <row r="28" spans="4:9" ht="14.25">
      <c r="D28" s="19"/>
      <c r="E28" s="93"/>
      <c r="F28" s="28" t="s">
        <v>59</v>
      </c>
      <c r="G28" s="29"/>
      <c r="H28" s="25"/>
      <c r="I28" s="92">
        <f>'Rekapitulace SO - VO'!I11+'Rekapitulace SO - VO'!I17+'Rekapitulace SO - VO'!I23+'Rekapitulace SO - VO'!I29+'Rozpočet - soupis vedlejších a '!H10+'Rozpočet - soupis vedlejších a '!H17</f>
        <v>0</v>
      </c>
    </row>
    <row r="29" spans="4:9" ht="14.25">
      <c r="D29" s="19"/>
      <c r="E29" s="93"/>
      <c r="F29" s="28" t="s">
        <v>47</v>
      </c>
      <c r="G29" s="29"/>
      <c r="H29" s="25"/>
      <c r="I29" s="92">
        <f>I28*0.21</f>
        <v>0</v>
      </c>
    </row>
    <row r="30" spans="4:9" ht="14.25">
      <c r="D30" s="19"/>
      <c r="E30" s="112"/>
      <c r="F30" s="108" t="s">
        <v>60</v>
      </c>
      <c r="G30" s="109"/>
      <c r="H30" s="110"/>
      <c r="I30" s="111">
        <f>I28*1.21</f>
        <v>0</v>
      </c>
    </row>
    <row r="31" spans="4:9" ht="15" thickBot="1">
      <c r="D31" s="19"/>
      <c r="E31" s="94"/>
      <c r="F31" s="95"/>
      <c r="G31" s="96"/>
      <c r="H31" s="97"/>
      <c r="I31" s="99"/>
    </row>
    <row r="32" spans="4:7" ht="14.25">
      <c r="D32" s="19"/>
      <c r="F32" s="19"/>
      <c r="G32" s="19"/>
    </row>
    <row r="33" spans="4:7" ht="14.25">
      <c r="D33" s="19"/>
      <c r="F33" s="19"/>
      <c r="G33" s="19"/>
    </row>
    <row r="34" spans="4:7" ht="14.25">
      <c r="D34" s="19"/>
      <c r="F34" s="19"/>
      <c r="G34" s="19"/>
    </row>
    <row r="35" spans="4:12" ht="14.25">
      <c r="D35" s="19"/>
      <c r="F35" s="19"/>
      <c r="G35" s="19"/>
      <c r="L35" s="19"/>
    </row>
    <row r="36" spans="4:7" ht="14.25">
      <c r="D36" s="19"/>
      <c r="F36" s="19"/>
      <c r="G36" s="19"/>
    </row>
    <row r="37" spans="4:7" ht="14.25">
      <c r="D37" s="19"/>
      <c r="F37" s="19"/>
      <c r="G37" s="19"/>
    </row>
    <row r="38" spans="4:7" ht="14.25">
      <c r="D38" s="19"/>
      <c r="F38" s="19"/>
      <c r="G38" s="19"/>
    </row>
    <row r="39" spans="4:12" ht="14.25">
      <c r="D39" s="19"/>
      <c r="F39" s="19"/>
      <c r="G39" s="19"/>
      <c r="L39" s="19"/>
    </row>
    <row r="40" spans="4:12" ht="14.25">
      <c r="D40" s="19"/>
      <c r="F40" s="19"/>
      <c r="G40" s="19"/>
      <c r="L40" s="19"/>
    </row>
    <row r="41" spans="4:7" ht="14.25">
      <c r="D41" s="19"/>
      <c r="F41" s="19"/>
      <c r="G41" s="19"/>
    </row>
    <row r="42" spans="4:7" ht="14.25">
      <c r="D42" s="19"/>
      <c r="F42" s="19"/>
      <c r="G42" s="19"/>
    </row>
    <row r="43" spans="4:7" ht="14.25">
      <c r="D43" s="19"/>
      <c r="F43" s="19"/>
      <c r="G43" s="19"/>
    </row>
    <row r="44" spans="4:7" ht="14.25">
      <c r="D44" s="19"/>
      <c r="F44" s="19"/>
      <c r="G44" s="19"/>
    </row>
    <row r="45" spans="4:7" ht="14.25">
      <c r="D45" s="19"/>
      <c r="F45" s="19"/>
      <c r="G45" s="19"/>
    </row>
    <row r="46" spans="4:7" ht="14.25">
      <c r="D46" s="19"/>
      <c r="F46" s="19"/>
      <c r="G46" s="19"/>
    </row>
    <row r="47" spans="4:7" ht="14.25">
      <c r="D47" s="19"/>
      <c r="F47" s="19"/>
      <c r="G47" s="19"/>
    </row>
    <row r="48" spans="4:7" ht="14.25">
      <c r="D48" s="19"/>
      <c r="F48" s="19"/>
      <c r="G48" s="19"/>
    </row>
    <row r="49" spans="4:12" ht="14.25">
      <c r="D49" s="19"/>
      <c r="F49" s="19"/>
      <c r="G49" s="19"/>
      <c r="L49" s="19"/>
    </row>
    <row r="50" spans="4:7" ht="14.25">
      <c r="D50" s="19"/>
      <c r="F50" s="19"/>
      <c r="G50" s="19"/>
    </row>
    <row r="51" spans="4:7" ht="14.25">
      <c r="D51" s="19"/>
      <c r="F51" s="19"/>
      <c r="G51" s="19"/>
    </row>
    <row r="52" spans="4:7" ht="14.25">
      <c r="D52" s="19"/>
      <c r="F52" s="19"/>
      <c r="G52" s="19"/>
    </row>
    <row r="53" spans="4:7" ht="14.25">
      <c r="D53" s="19"/>
      <c r="F53" s="19"/>
      <c r="G53" s="19"/>
    </row>
    <row r="54" spans="4:7" ht="14.25">
      <c r="D54" s="19"/>
      <c r="F54" s="19"/>
      <c r="G54" s="19"/>
    </row>
    <row r="55" spans="4:7" ht="14.25">
      <c r="D55" s="19"/>
      <c r="F55" s="19"/>
      <c r="G55" s="19"/>
    </row>
    <row r="56" spans="4:12" ht="14.25">
      <c r="D56" s="19"/>
      <c r="F56" s="19"/>
      <c r="G56" s="19"/>
      <c r="L56" s="19"/>
    </row>
    <row r="57" spans="4:7" ht="14.25">
      <c r="D57" s="19"/>
      <c r="F57" s="19"/>
      <c r="G57" s="19"/>
    </row>
    <row r="58" spans="4:7" ht="14.25">
      <c r="D58" s="19"/>
      <c r="F58" s="19"/>
      <c r="G58" s="19"/>
    </row>
    <row r="59" spans="4:12" ht="14.25">
      <c r="D59" s="19"/>
      <c r="F59" s="19"/>
      <c r="G59" s="19"/>
      <c r="L59" s="19"/>
    </row>
    <row r="60" spans="4:7" ht="14.25">
      <c r="D60" s="19"/>
      <c r="F60" s="19"/>
      <c r="G60" s="19"/>
    </row>
    <row r="61" spans="4:7" ht="14.25">
      <c r="D61" s="19"/>
      <c r="F61" s="19"/>
      <c r="G61" s="19"/>
    </row>
    <row r="62" spans="4:7" ht="14.25">
      <c r="D62" s="19"/>
      <c r="F62" s="19"/>
      <c r="G62" s="19"/>
    </row>
    <row r="63" spans="4:7" ht="14.25">
      <c r="D63" s="19"/>
      <c r="F63" s="19"/>
      <c r="G63" s="19"/>
    </row>
    <row r="64" spans="4:7" ht="14.25">
      <c r="D64" s="19"/>
      <c r="F64" s="19"/>
      <c r="G64" s="19"/>
    </row>
    <row r="65" spans="4:7" ht="14.25">
      <c r="D65" s="19"/>
      <c r="F65" s="19"/>
      <c r="G65" s="19"/>
    </row>
    <row r="66" spans="4:7" ht="14.25">
      <c r="D66" s="19"/>
      <c r="F66" s="19"/>
      <c r="G66" s="19"/>
    </row>
    <row r="67" spans="4:7" ht="14.25">
      <c r="D67" s="19"/>
      <c r="F67" s="19"/>
      <c r="G67" s="19"/>
    </row>
    <row r="68" spans="4:7" ht="14.25">
      <c r="D68" s="19"/>
      <c r="F68" s="19"/>
      <c r="G68" s="19"/>
    </row>
    <row r="69" spans="4:7" ht="14.25">
      <c r="D69" s="19"/>
      <c r="F69" s="19"/>
      <c r="G69" s="19"/>
    </row>
    <row r="70" spans="4:12" ht="14.25">
      <c r="D70" s="19"/>
      <c r="F70" s="19"/>
      <c r="G70" s="19"/>
      <c r="L70" s="19"/>
    </row>
    <row r="71" spans="4:12" ht="14.25">
      <c r="D71" s="19"/>
      <c r="F71" s="19"/>
      <c r="G71" s="19"/>
      <c r="L71" s="19"/>
    </row>
    <row r="72" spans="4:12" ht="14.25">
      <c r="D72" s="19"/>
      <c r="F72" s="19"/>
      <c r="G72" s="19"/>
      <c r="L72" s="19"/>
    </row>
    <row r="73" spans="4:12" ht="14.25">
      <c r="D73" s="19"/>
      <c r="F73" s="19"/>
      <c r="G73" s="19"/>
      <c r="L73" s="19"/>
    </row>
    <row r="74" spans="4:12" ht="14.25">
      <c r="D74" s="19"/>
      <c r="F74" s="19"/>
      <c r="G74" s="19"/>
      <c r="L74" s="19"/>
    </row>
    <row r="75" spans="4:12" ht="14.25">
      <c r="D75" s="19"/>
      <c r="F75" s="19"/>
      <c r="G75" s="19"/>
      <c r="L75" s="19"/>
    </row>
  </sheetData>
  <sheetProtection selectLockedCells="1" selectUnlockedCells="1"/>
  <mergeCells count="10">
    <mergeCell ref="F3:I3"/>
    <mergeCell ref="E19:I19"/>
    <mergeCell ref="E21:G21"/>
    <mergeCell ref="E27:G27"/>
    <mergeCell ref="E16:G16"/>
    <mergeCell ref="E17:G17"/>
    <mergeCell ref="E8:I8"/>
    <mergeCell ref="E10:G10"/>
    <mergeCell ref="E13:G13"/>
    <mergeCell ref="E15:G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90" zoomScaleNormal="90" zoomScaleSheetLayoutView="100" zoomScalePageLayoutView="0" workbookViewId="0" topLeftCell="A1">
      <selection activeCell="F30" sqref="F30"/>
    </sheetView>
  </sheetViews>
  <sheetFormatPr defaultColWidth="10.5" defaultRowHeight="14.25"/>
  <cols>
    <col min="1" max="1" width="3.3984375" style="1" customWidth="1"/>
    <col min="2" max="2" width="5.59765625" style="35" customWidth="1"/>
    <col min="3" max="3" width="58.59765625" style="1" customWidth="1"/>
    <col min="4" max="4" width="5.59765625" style="1" customWidth="1"/>
    <col min="5" max="5" width="8.5" style="36" customWidth="1"/>
    <col min="6" max="6" width="11.09765625" style="6" customWidth="1"/>
    <col min="7" max="7" width="12" style="37" customWidth="1"/>
    <col min="8" max="8" width="11.59765625" style="1" customWidth="1"/>
    <col min="9" max="208" width="8.3984375" style="1" customWidth="1"/>
    <col min="209" max="212" width="8.3984375" style="38" customWidth="1"/>
    <col min="213" max="16384" width="10.5" style="38" customWidth="1"/>
  </cols>
  <sheetData>
    <row r="1" spans="1:7" s="39" customFormat="1" ht="27.75" customHeight="1">
      <c r="A1" s="279" t="s">
        <v>116</v>
      </c>
      <c r="B1" s="279"/>
      <c r="C1" s="279"/>
      <c r="E1" s="40"/>
      <c r="F1" s="41"/>
      <c r="G1" s="42"/>
    </row>
    <row r="2" spans="1:7" s="39" customFormat="1" ht="33.75" customHeight="1" thickBot="1">
      <c r="A2" s="300" t="s">
        <v>9</v>
      </c>
      <c r="B2" s="300"/>
      <c r="C2" s="300"/>
      <c r="E2" s="40"/>
      <c r="F2" s="41"/>
      <c r="G2" s="42"/>
    </row>
    <row r="3" spans="1:9" ht="27.75" customHeight="1" thickBot="1">
      <c r="A3" s="145"/>
      <c r="B3" s="146" t="s">
        <v>10</v>
      </c>
      <c r="C3" s="147" t="s">
        <v>11</v>
      </c>
      <c r="D3" s="148" t="s">
        <v>12</v>
      </c>
      <c r="E3" s="149" t="s">
        <v>13</v>
      </c>
      <c r="F3" s="150" t="s">
        <v>14</v>
      </c>
      <c r="G3" s="151" t="s">
        <v>51</v>
      </c>
      <c r="H3" s="152" t="s">
        <v>52</v>
      </c>
      <c r="I3" s="113"/>
    </row>
    <row r="4" spans="1:9" s="11" customFormat="1" ht="13.5">
      <c r="A4" s="134"/>
      <c r="B4" s="135"/>
      <c r="C4" s="127"/>
      <c r="D4" s="118"/>
      <c r="E4" s="120"/>
      <c r="F4" s="255"/>
      <c r="G4" s="248"/>
      <c r="H4" s="245"/>
      <c r="I4" s="114"/>
    </row>
    <row r="5" spans="1:9" s="11" customFormat="1" ht="15">
      <c r="A5" s="136" t="s">
        <v>15</v>
      </c>
      <c r="B5" s="135"/>
      <c r="C5" s="127"/>
      <c r="D5" s="118"/>
      <c r="E5" s="120"/>
      <c r="F5" s="124"/>
      <c r="G5" s="249"/>
      <c r="H5" s="245"/>
      <c r="I5" s="114"/>
    </row>
    <row r="6" spans="1:9" s="11" customFormat="1" ht="15">
      <c r="A6" s="136"/>
      <c r="B6" s="135"/>
      <c r="C6" s="127"/>
      <c r="D6" s="118"/>
      <c r="E6" s="120"/>
      <c r="F6" s="124"/>
      <c r="G6" s="249"/>
      <c r="H6" s="245"/>
      <c r="I6" s="114"/>
    </row>
    <row r="7" spans="1:10" s="11" customFormat="1" ht="15">
      <c r="A7" s="136"/>
      <c r="B7" s="127" t="s">
        <v>53</v>
      </c>
      <c r="C7" s="75" t="s">
        <v>21</v>
      </c>
      <c r="D7" s="118" t="s">
        <v>25</v>
      </c>
      <c r="E7" s="121">
        <v>1</v>
      </c>
      <c r="F7" s="153">
        <f>('Rekapitulace SO - VO'!G10+'Rekapitulace SO - VO'!G17+'Rekapitulace SO - VO'!G23+'Rekapitulace SO - VO'!G29)*1.5%</f>
        <v>0</v>
      </c>
      <c r="G7" s="250"/>
      <c r="H7" s="246">
        <f>F7</f>
        <v>0</v>
      </c>
      <c r="I7" s="114"/>
      <c r="J7" s="156"/>
    </row>
    <row r="8" spans="1:10" s="11" customFormat="1" ht="15">
      <c r="A8" s="136"/>
      <c r="B8" s="127" t="s">
        <v>54</v>
      </c>
      <c r="C8" s="75" t="s">
        <v>22</v>
      </c>
      <c r="D8" s="118" t="s">
        <v>25</v>
      </c>
      <c r="E8" s="121">
        <v>1</v>
      </c>
      <c r="F8" s="153">
        <f>('Rekapitulace SO - VO'!G10+'Rekapitulace SO - VO'!G16+'Rekapitulace SO - VO'!G22+'Rekapitulace SO - VO'!G28)*3.25%</f>
        <v>0</v>
      </c>
      <c r="G8" s="250"/>
      <c r="H8" s="246">
        <f>F8</f>
        <v>0</v>
      </c>
      <c r="I8" s="114"/>
      <c r="J8" s="157"/>
    </row>
    <row r="9" spans="1:9" s="1" customFormat="1" ht="15" customHeight="1">
      <c r="A9" s="137"/>
      <c r="B9" s="128" t="s">
        <v>55</v>
      </c>
      <c r="C9" s="68" t="s">
        <v>56</v>
      </c>
      <c r="D9" s="119" t="s">
        <v>25</v>
      </c>
      <c r="E9" s="122">
        <v>1</v>
      </c>
      <c r="F9" s="284">
        <v>0</v>
      </c>
      <c r="G9" s="251"/>
      <c r="H9" s="247">
        <f>E9*F9</f>
        <v>0</v>
      </c>
      <c r="I9" s="113"/>
    </row>
    <row r="10" spans="1:9" ht="14.25">
      <c r="A10" s="138"/>
      <c r="B10" s="77"/>
      <c r="C10" s="180" t="s">
        <v>95</v>
      </c>
      <c r="D10" s="176"/>
      <c r="E10" s="244"/>
      <c r="F10" s="181"/>
      <c r="G10" s="252">
        <f>SUM(G7:G9)</f>
        <v>0</v>
      </c>
      <c r="H10" s="182">
        <f>SUM(H7:H9)</f>
        <v>0</v>
      </c>
      <c r="I10" s="113"/>
    </row>
    <row r="11" spans="1:9" ht="14.25">
      <c r="A11" s="139"/>
      <c r="B11" s="43"/>
      <c r="C11" s="113"/>
      <c r="D11" s="117"/>
      <c r="E11" s="120"/>
      <c r="F11" s="124"/>
      <c r="G11" s="125"/>
      <c r="H11" s="140"/>
      <c r="I11" s="113"/>
    </row>
    <row r="12" spans="1:9" ht="15">
      <c r="A12" s="136" t="s">
        <v>16</v>
      </c>
      <c r="B12" s="141"/>
      <c r="C12" s="115"/>
      <c r="D12" s="118"/>
      <c r="E12" s="120"/>
      <c r="F12" s="124"/>
      <c r="G12" s="126"/>
      <c r="H12" s="142"/>
      <c r="I12" s="113"/>
    </row>
    <row r="13" spans="1:9" ht="15">
      <c r="A13" s="136"/>
      <c r="B13" s="141"/>
      <c r="C13" s="115"/>
      <c r="D13" s="118"/>
      <c r="E13" s="120"/>
      <c r="F13" s="124"/>
      <c r="G13" s="126"/>
      <c r="H13" s="142"/>
      <c r="I13" s="113"/>
    </row>
    <row r="14" spans="1:9" ht="15">
      <c r="A14" s="136"/>
      <c r="B14" s="127" t="s">
        <v>62</v>
      </c>
      <c r="C14" s="116" t="s">
        <v>117</v>
      </c>
      <c r="D14" s="118" t="s">
        <v>25</v>
      </c>
      <c r="E14" s="123">
        <v>1</v>
      </c>
      <c r="F14" s="285">
        <v>0</v>
      </c>
      <c r="G14" s="253">
        <f>F14*E14</f>
        <v>0</v>
      </c>
      <c r="H14" s="142"/>
      <c r="I14" s="113"/>
    </row>
    <row r="15" spans="1:9" ht="15">
      <c r="A15" s="136"/>
      <c r="B15" s="127" t="s">
        <v>63</v>
      </c>
      <c r="C15" s="116" t="s">
        <v>64</v>
      </c>
      <c r="D15" s="118" t="s">
        <v>65</v>
      </c>
      <c r="E15" s="123">
        <v>5</v>
      </c>
      <c r="F15" s="285">
        <v>0</v>
      </c>
      <c r="G15" s="253">
        <f>F15*E15</f>
        <v>0</v>
      </c>
      <c r="H15" s="142"/>
      <c r="I15" s="113"/>
    </row>
    <row r="16" spans="1:9" ht="15">
      <c r="A16" s="136"/>
      <c r="B16" s="127" t="s">
        <v>101</v>
      </c>
      <c r="C16" s="116" t="s">
        <v>91</v>
      </c>
      <c r="D16" s="118" t="s">
        <v>25</v>
      </c>
      <c r="E16" s="121">
        <v>1</v>
      </c>
      <c r="F16" s="285">
        <v>0</v>
      </c>
      <c r="G16" s="250"/>
      <c r="H16" s="247">
        <f>E16*F16</f>
        <v>0</v>
      </c>
      <c r="I16" s="113"/>
    </row>
    <row r="17" spans="1:9" ht="15" thickBot="1">
      <c r="A17" s="143"/>
      <c r="B17" s="144"/>
      <c r="C17" s="243" t="s">
        <v>18</v>
      </c>
      <c r="D17" s="243"/>
      <c r="E17" s="183"/>
      <c r="F17" s="184"/>
      <c r="G17" s="254">
        <f>SUM(G14:G16)</f>
        <v>0</v>
      </c>
      <c r="H17" s="185">
        <f>SUM(H14:H16)</f>
        <v>0</v>
      </c>
      <c r="I17" s="113"/>
    </row>
    <row r="18" ht="14.25">
      <c r="G18" s="44"/>
    </row>
  </sheetData>
  <sheetProtection selectLockedCells="1" selectUnlockedCells="1"/>
  <mergeCells count="1">
    <mergeCell ref="A2:C2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SheetLayoutView="100" zoomScalePageLayoutView="0" workbookViewId="0" topLeftCell="E1">
      <selection activeCell="F3" sqref="F3"/>
    </sheetView>
  </sheetViews>
  <sheetFormatPr defaultColWidth="8.3984375" defaultRowHeight="14.25"/>
  <cols>
    <col min="1" max="1" width="0" style="1" hidden="1" customWidth="1"/>
    <col min="2" max="2" width="0" style="2" hidden="1" customWidth="1"/>
    <col min="3" max="3" width="0" style="3" hidden="1" customWidth="1"/>
    <col min="4" max="4" width="0" style="1" hidden="1" customWidth="1"/>
    <col min="5" max="5" width="8.69921875" style="4" customWidth="1"/>
    <col min="6" max="6" width="17.09765625" style="1" customWidth="1"/>
    <col min="7" max="8" width="17.09765625" style="5" customWidth="1"/>
    <col min="9" max="9" width="17.09765625" style="45" customWidth="1"/>
    <col min="10" max="10" width="6" style="7" customWidth="1"/>
    <col min="11" max="11" width="8" style="8" customWidth="1"/>
    <col min="12" max="13" width="4" style="1" customWidth="1"/>
    <col min="14" max="14" width="4.09765625" style="1" customWidth="1"/>
    <col min="15" max="16384" width="8.3984375" style="1" customWidth="1"/>
  </cols>
  <sheetData>
    <row r="1" spans="5:6" ht="13.5">
      <c r="E1" s="9"/>
      <c r="F1" s="11"/>
    </row>
    <row r="2" spans="5:9" ht="15">
      <c r="E2" s="1"/>
      <c r="F2" s="13" t="s">
        <v>104</v>
      </c>
      <c r="G2" s="46"/>
      <c r="H2" s="46"/>
      <c r="I2" s="47"/>
    </row>
    <row r="3" spans="5:9" ht="14.25" thickBot="1">
      <c r="E3" s="1"/>
      <c r="F3" s="11" t="s">
        <v>24</v>
      </c>
      <c r="G3" s="46"/>
      <c r="H3" s="46"/>
      <c r="I3" s="47"/>
    </row>
    <row r="4" spans="1:9" ht="21" thickBot="1">
      <c r="A4" s="83"/>
      <c r="B4" s="84"/>
      <c r="C4" s="85"/>
      <c r="D4" s="86"/>
      <c r="E4" s="301" t="s">
        <v>19</v>
      </c>
      <c r="F4" s="302"/>
      <c r="G4" s="302"/>
      <c r="H4" s="303"/>
      <c r="I4" s="304"/>
    </row>
    <row r="5" spans="1:12" ht="27.75" thickBot="1">
      <c r="A5" s="87"/>
      <c r="B5" s="88"/>
      <c r="C5" s="89"/>
      <c r="D5" s="90"/>
      <c r="E5" s="308" t="s">
        <v>92</v>
      </c>
      <c r="F5" s="309"/>
      <c r="G5" s="310"/>
      <c r="H5" s="193" t="s">
        <v>49</v>
      </c>
      <c r="I5" s="192" t="s">
        <v>50</v>
      </c>
      <c r="L5" s="19"/>
    </row>
    <row r="6" spans="1:12" ht="13.5">
      <c r="A6" s="87"/>
      <c r="B6" s="88"/>
      <c r="C6" s="89"/>
      <c r="D6" s="90"/>
      <c r="E6" s="191"/>
      <c r="F6" s="186"/>
      <c r="G6" s="187"/>
      <c r="H6" s="311"/>
      <c r="I6" s="314"/>
      <c r="L6" s="19"/>
    </row>
    <row r="7" spans="1:12" ht="15" customHeight="1">
      <c r="A7" s="87"/>
      <c r="B7" s="88"/>
      <c r="C7" s="89"/>
      <c r="D7" s="90"/>
      <c r="E7" s="305" t="s">
        <v>36</v>
      </c>
      <c r="F7" s="306"/>
      <c r="G7" s="307"/>
      <c r="H7" s="312"/>
      <c r="I7" s="315"/>
      <c r="L7" s="19"/>
    </row>
    <row r="8" spans="1:12" ht="13.5">
      <c r="A8" s="87"/>
      <c r="B8" s="88"/>
      <c r="C8" s="89"/>
      <c r="D8" s="90"/>
      <c r="E8" s="191"/>
      <c r="F8" s="186"/>
      <c r="G8" s="187"/>
      <c r="H8" s="313"/>
      <c r="I8" s="316"/>
      <c r="L8" s="19"/>
    </row>
    <row r="9" spans="1:12" ht="14.25" customHeight="1">
      <c r="A9" s="87"/>
      <c r="B9" s="88"/>
      <c r="C9" s="89"/>
      <c r="D9" s="90"/>
      <c r="E9" s="194">
        <v>1</v>
      </c>
      <c r="F9" s="195" t="s">
        <v>35</v>
      </c>
      <c r="G9" s="196">
        <f>'Rozpočet - soupis prací a dodáv'!G27</f>
        <v>789.6</v>
      </c>
      <c r="H9" s="197">
        <f>G9</f>
        <v>789.6</v>
      </c>
      <c r="I9" s="198"/>
      <c r="L9" s="19"/>
    </row>
    <row r="10" spans="1:9" ht="14.25" customHeight="1" thickBot="1">
      <c r="A10" s="87"/>
      <c r="B10" s="88"/>
      <c r="C10" s="89"/>
      <c r="D10" s="90"/>
      <c r="E10" s="199">
        <v>3</v>
      </c>
      <c r="F10" s="200" t="s">
        <v>61</v>
      </c>
      <c r="G10" s="201">
        <f>'Rozpočet - soupis prací a dodáv'!I27</f>
        <v>0</v>
      </c>
      <c r="H10" s="202">
        <f>G10</f>
        <v>0</v>
      </c>
      <c r="I10" s="203"/>
    </row>
    <row r="11" spans="1:9" ht="15" customHeight="1" thickBot="1">
      <c r="A11" s="87"/>
      <c r="B11" s="88"/>
      <c r="C11" s="89"/>
      <c r="D11" s="90"/>
      <c r="E11" s="204">
        <v>5</v>
      </c>
      <c r="F11" s="205" t="s">
        <v>93</v>
      </c>
      <c r="G11" s="206">
        <f>SUM(G9:G10)</f>
        <v>789.6</v>
      </c>
      <c r="H11" s="207">
        <f>SUM(H9:H10)</f>
        <v>789.6</v>
      </c>
      <c r="I11" s="208"/>
    </row>
    <row r="12" spans="1:12" ht="13.5">
      <c r="A12" s="87"/>
      <c r="B12" s="88"/>
      <c r="C12" s="89"/>
      <c r="D12" s="90"/>
      <c r="E12" s="189"/>
      <c r="F12" s="190"/>
      <c r="G12" s="188"/>
      <c r="H12" s="317"/>
      <c r="I12" s="320"/>
      <c r="L12" s="19"/>
    </row>
    <row r="13" spans="1:12" ht="15" customHeight="1">
      <c r="A13" s="87"/>
      <c r="B13" s="88"/>
      <c r="C13" s="89"/>
      <c r="D13" s="90"/>
      <c r="E13" s="305" t="s">
        <v>87</v>
      </c>
      <c r="F13" s="306"/>
      <c r="G13" s="307"/>
      <c r="H13" s="318"/>
      <c r="I13" s="321"/>
      <c r="L13" s="19"/>
    </row>
    <row r="14" spans="1:12" ht="13.5">
      <c r="A14" s="87"/>
      <c r="B14" s="88"/>
      <c r="C14" s="89"/>
      <c r="D14" s="90"/>
      <c r="E14" s="191"/>
      <c r="F14" s="186"/>
      <c r="G14" s="187"/>
      <c r="H14" s="319"/>
      <c r="I14" s="322"/>
      <c r="L14" s="19"/>
    </row>
    <row r="15" spans="1:12" ht="14.25" customHeight="1">
      <c r="A15" s="87"/>
      <c r="B15" s="88"/>
      <c r="C15" s="89"/>
      <c r="D15" s="90"/>
      <c r="E15" s="194">
        <v>1</v>
      </c>
      <c r="F15" s="195" t="s">
        <v>35</v>
      </c>
      <c r="G15" s="196">
        <f>'Rozpočet - soupis prací a dodáv'!G35</f>
        <v>0</v>
      </c>
      <c r="H15" s="197"/>
      <c r="I15" s="198">
        <f>G15</f>
        <v>0</v>
      </c>
      <c r="L15" s="19"/>
    </row>
    <row r="16" spans="1:9" ht="14.25" customHeight="1" thickBot="1">
      <c r="A16" s="87"/>
      <c r="B16" s="88"/>
      <c r="C16" s="89"/>
      <c r="D16" s="90"/>
      <c r="E16" s="199">
        <v>3</v>
      </c>
      <c r="F16" s="200" t="s">
        <v>61</v>
      </c>
      <c r="G16" s="201">
        <f>'Rozpočet - soupis prací a dodáv'!I35</f>
        <v>0</v>
      </c>
      <c r="H16" s="202"/>
      <c r="I16" s="203">
        <f>G16</f>
        <v>0</v>
      </c>
    </row>
    <row r="17" spans="1:9" ht="15" customHeight="1" thickBot="1">
      <c r="A17" s="87"/>
      <c r="B17" s="88"/>
      <c r="C17" s="89"/>
      <c r="D17" s="90"/>
      <c r="E17" s="204">
        <v>5</v>
      </c>
      <c r="F17" s="205" t="s">
        <v>93</v>
      </c>
      <c r="G17" s="206">
        <f>SUM(G15:G16)</f>
        <v>0</v>
      </c>
      <c r="H17" s="207"/>
      <c r="I17" s="208">
        <f>SUM(I15:I16)</f>
        <v>0</v>
      </c>
    </row>
    <row r="18" spans="1:12" ht="13.5">
      <c r="A18" s="87"/>
      <c r="B18" s="88"/>
      <c r="C18" s="89"/>
      <c r="D18" s="90"/>
      <c r="E18" s="191"/>
      <c r="F18" s="186"/>
      <c r="G18" s="187"/>
      <c r="H18" s="317"/>
      <c r="I18" s="320"/>
      <c r="L18" s="19"/>
    </row>
    <row r="19" spans="1:12" ht="15" customHeight="1">
      <c r="A19" s="87"/>
      <c r="B19" s="88"/>
      <c r="C19" s="89"/>
      <c r="D19" s="90"/>
      <c r="E19" s="305" t="s">
        <v>88</v>
      </c>
      <c r="F19" s="306"/>
      <c r="G19" s="307"/>
      <c r="H19" s="318"/>
      <c r="I19" s="321"/>
      <c r="L19" s="19"/>
    </row>
    <row r="20" spans="1:12" ht="13.5">
      <c r="A20" s="87"/>
      <c r="B20" s="88"/>
      <c r="C20" s="89"/>
      <c r="D20" s="90"/>
      <c r="E20" s="191"/>
      <c r="F20" s="186"/>
      <c r="G20" s="187"/>
      <c r="H20" s="319"/>
      <c r="I20" s="322"/>
      <c r="L20" s="19"/>
    </row>
    <row r="21" spans="1:12" ht="14.25" customHeight="1">
      <c r="A21" s="87"/>
      <c r="B21" s="88"/>
      <c r="C21" s="89"/>
      <c r="D21" s="90"/>
      <c r="E21" s="194">
        <v>1</v>
      </c>
      <c r="F21" s="195" t="s">
        <v>35</v>
      </c>
      <c r="G21" s="196">
        <f>'Rozpočet - soupis prací a dodáv'!G39</f>
        <v>0</v>
      </c>
      <c r="H21" s="197"/>
      <c r="I21" s="198">
        <f>G21</f>
        <v>0</v>
      </c>
      <c r="L21" s="19"/>
    </row>
    <row r="22" spans="1:9" ht="14.25" customHeight="1" thickBot="1">
      <c r="A22" s="87"/>
      <c r="B22" s="88"/>
      <c r="C22" s="89"/>
      <c r="D22" s="90"/>
      <c r="E22" s="199">
        <v>3</v>
      </c>
      <c r="F22" s="200" t="s">
        <v>61</v>
      </c>
      <c r="G22" s="201">
        <f>'Rozpočet - soupis prací a dodáv'!I39</f>
        <v>0</v>
      </c>
      <c r="H22" s="202"/>
      <c r="I22" s="203">
        <f>G22</f>
        <v>0</v>
      </c>
    </row>
    <row r="23" spans="1:9" ht="15" customHeight="1" thickBot="1">
      <c r="A23" s="87"/>
      <c r="B23" s="88"/>
      <c r="C23" s="89"/>
      <c r="D23" s="90"/>
      <c r="E23" s="204">
        <v>5</v>
      </c>
      <c r="F23" s="205" t="s">
        <v>93</v>
      </c>
      <c r="G23" s="206">
        <f>SUM(G21:G22)</f>
        <v>0</v>
      </c>
      <c r="H23" s="207"/>
      <c r="I23" s="208">
        <f>SUM(I21:I22)</f>
        <v>0</v>
      </c>
    </row>
    <row r="24" spans="1:12" ht="13.5">
      <c r="A24" s="87"/>
      <c r="B24" s="88"/>
      <c r="C24" s="89"/>
      <c r="D24" s="90"/>
      <c r="E24" s="189"/>
      <c r="F24" s="190"/>
      <c r="G24" s="188"/>
      <c r="H24" s="317"/>
      <c r="I24" s="320"/>
      <c r="L24" s="19"/>
    </row>
    <row r="25" spans="1:12" ht="15" customHeight="1">
      <c r="A25" s="87"/>
      <c r="B25" s="88"/>
      <c r="C25" s="89"/>
      <c r="D25" s="90"/>
      <c r="E25" s="305" t="s">
        <v>89</v>
      </c>
      <c r="F25" s="306"/>
      <c r="G25" s="307"/>
      <c r="H25" s="318"/>
      <c r="I25" s="321"/>
      <c r="L25" s="19"/>
    </row>
    <row r="26" spans="1:12" ht="13.5">
      <c r="A26" s="87"/>
      <c r="B26" s="88"/>
      <c r="C26" s="89"/>
      <c r="D26" s="90"/>
      <c r="E26" s="191"/>
      <c r="F26" s="186"/>
      <c r="G26" s="187"/>
      <c r="H26" s="319"/>
      <c r="I26" s="322"/>
      <c r="L26" s="19"/>
    </row>
    <row r="27" spans="1:12" ht="14.25" customHeight="1">
      <c r="A27" s="87"/>
      <c r="B27" s="88"/>
      <c r="C27" s="89"/>
      <c r="D27" s="90"/>
      <c r="E27" s="194">
        <v>1</v>
      </c>
      <c r="F27" s="195" t="s">
        <v>35</v>
      </c>
      <c r="G27" s="196">
        <f>'Rozpočet - soupis prací a dodáv'!G46</f>
        <v>0</v>
      </c>
      <c r="H27" s="197"/>
      <c r="I27" s="198">
        <f>G27</f>
        <v>0</v>
      </c>
      <c r="L27" s="19"/>
    </row>
    <row r="28" spans="1:9" ht="14.25" customHeight="1" thickBot="1">
      <c r="A28" s="87"/>
      <c r="B28" s="88"/>
      <c r="C28" s="89"/>
      <c r="D28" s="90"/>
      <c r="E28" s="199">
        <v>3</v>
      </c>
      <c r="F28" s="200" t="s">
        <v>61</v>
      </c>
      <c r="G28" s="201">
        <f>'Rozpočet - soupis prací a dodáv'!I46</f>
        <v>0</v>
      </c>
      <c r="H28" s="202"/>
      <c r="I28" s="203">
        <f>G28</f>
        <v>0</v>
      </c>
    </row>
    <row r="29" spans="1:9" ht="15" customHeight="1" thickBot="1">
      <c r="A29" s="87"/>
      <c r="B29" s="88"/>
      <c r="C29" s="89"/>
      <c r="D29" s="90"/>
      <c r="E29" s="204">
        <v>5</v>
      </c>
      <c r="F29" s="205" t="s">
        <v>93</v>
      </c>
      <c r="G29" s="206">
        <f>SUM(G27:G28)</f>
        <v>0</v>
      </c>
      <c r="H29" s="207"/>
      <c r="I29" s="208">
        <f>SUM(I27:I28)</f>
        <v>0</v>
      </c>
    </row>
    <row r="30" spans="4:6" ht="13.5">
      <c r="D30" s="19"/>
      <c r="F30" s="19"/>
    </row>
    <row r="31" spans="4:6" ht="13.5">
      <c r="D31" s="19"/>
      <c r="F31" s="19"/>
    </row>
    <row r="32" spans="4:6" ht="13.5">
      <c r="D32" s="19"/>
      <c r="F32" s="19"/>
    </row>
    <row r="33" spans="4:6" ht="13.5">
      <c r="D33" s="19"/>
      <c r="F33" s="19"/>
    </row>
    <row r="34" spans="4:6" ht="13.5">
      <c r="D34" s="19"/>
      <c r="F34" s="19"/>
    </row>
    <row r="35" spans="4:6" ht="13.5">
      <c r="D35" s="19"/>
      <c r="F35" s="19"/>
    </row>
    <row r="36" spans="4:6" ht="13.5">
      <c r="D36" s="19"/>
      <c r="F36" s="19"/>
    </row>
    <row r="37" spans="4:6" ht="13.5">
      <c r="D37" s="19"/>
      <c r="F37" s="19"/>
    </row>
    <row r="38" spans="4:6" ht="13.5">
      <c r="D38" s="19"/>
      <c r="F38" s="19"/>
    </row>
    <row r="39" spans="4:6" ht="13.5">
      <c r="D39" s="19"/>
      <c r="F39" s="19"/>
    </row>
    <row r="40" spans="4:6" ht="13.5">
      <c r="D40" s="19"/>
      <c r="F40" s="19"/>
    </row>
    <row r="41" spans="4:6" ht="13.5">
      <c r="D41" s="19"/>
      <c r="F41" s="19"/>
    </row>
    <row r="42" spans="4:12" ht="13.5">
      <c r="D42" s="19"/>
      <c r="F42" s="19"/>
      <c r="L42" s="19"/>
    </row>
    <row r="43" spans="4:6" ht="13.5">
      <c r="D43" s="19"/>
      <c r="F43" s="19"/>
    </row>
    <row r="44" spans="4:6" ht="13.5">
      <c r="D44" s="19"/>
      <c r="F44" s="19"/>
    </row>
    <row r="45" spans="4:6" ht="13.5">
      <c r="D45" s="19"/>
      <c r="F45" s="19"/>
    </row>
    <row r="46" spans="4:12" ht="13.5">
      <c r="D46" s="19"/>
      <c r="F46" s="19"/>
      <c r="L46" s="19"/>
    </row>
    <row r="47" spans="4:12" ht="13.5">
      <c r="D47" s="19"/>
      <c r="F47" s="19"/>
      <c r="L47" s="19"/>
    </row>
    <row r="48" spans="4:6" ht="13.5">
      <c r="D48" s="19"/>
      <c r="F48" s="19"/>
    </row>
    <row r="49" spans="4:6" ht="13.5">
      <c r="D49" s="19"/>
      <c r="F49" s="19"/>
    </row>
    <row r="50" spans="4:6" ht="13.5">
      <c r="D50" s="19"/>
      <c r="F50" s="19"/>
    </row>
    <row r="51" spans="4:6" ht="13.5">
      <c r="D51" s="19"/>
      <c r="F51" s="19"/>
    </row>
    <row r="52" spans="4:6" ht="13.5">
      <c r="D52" s="19"/>
      <c r="F52" s="19"/>
    </row>
    <row r="53" spans="4:6" ht="13.5">
      <c r="D53" s="19"/>
      <c r="F53" s="19"/>
    </row>
    <row r="54" spans="4:6" ht="13.5">
      <c r="D54" s="19"/>
      <c r="F54" s="19"/>
    </row>
    <row r="55" spans="4:6" ht="13.5">
      <c r="D55" s="19"/>
      <c r="F55" s="19"/>
    </row>
    <row r="56" spans="4:12" ht="13.5">
      <c r="D56" s="19"/>
      <c r="F56" s="19"/>
      <c r="L56" s="19"/>
    </row>
    <row r="57" spans="4:6" ht="13.5">
      <c r="D57" s="19"/>
      <c r="F57" s="19"/>
    </row>
    <row r="58" spans="4:6" ht="13.5">
      <c r="D58" s="19"/>
      <c r="F58" s="19"/>
    </row>
    <row r="59" spans="4:6" ht="13.5">
      <c r="D59" s="19"/>
      <c r="F59" s="19"/>
    </row>
    <row r="60" spans="4:6" ht="13.5">
      <c r="D60" s="19"/>
      <c r="F60" s="19"/>
    </row>
    <row r="61" spans="4:6" ht="13.5">
      <c r="D61" s="19"/>
      <c r="F61" s="19"/>
    </row>
    <row r="62" spans="4:6" ht="13.5">
      <c r="D62" s="19"/>
      <c r="F62" s="19"/>
    </row>
    <row r="63" spans="4:12" ht="13.5">
      <c r="D63" s="19"/>
      <c r="F63" s="19"/>
      <c r="L63" s="19"/>
    </row>
    <row r="64" spans="4:6" ht="13.5">
      <c r="D64" s="19"/>
      <c r="F64" s="19"/>
    </row>
    <row r="65" spans="4:6" ht="13.5">
      <c r="D65" s="19"/>
      <c r="F65" s="19"/>
    </row>
    <row r="66" spans="4:12" ht="13.5">
      <c r="D66" s="19"/>
      <c r="F66" s="19"/>
      <c r="L66" s="19"/>
    </row>
    <row r="67" spans="4:6" ht="13.5">
      <c r="D67" s="19"/>
      <c r="F67" s="19"/>
    </row>
    <row r="68" spans="4:6" ht="13.5">
      <c r="D68" s="19"/>
      <c r="F68" s="19"/>
    </row>
    <row r="69" spans="4:6" ht="13.5">
      <c r="D69" s="19"/>
      <c r="F69" s="19"/>
    </row>
    <row r="70" spans="4:6" ht="13.5">
      <c r="D70" s="19"/>
      <c r="F70" s="19"/>
    </row>
    <row r="71" spans="4:6" ht="13.5">
      <c r="D71" s="19"/>
      <c r="F71" s="19"/>
    </row>
    <row r="72" spans="4:6" ht="13.5">
      <c r="D72" s="19"/>
      <c r="F72" s="19"/>
    </row>
    <row r="73" spans="4:6" ht="13.5">
      <c r="D73" s="19"/>
      <c r="F73" s="19"/>
    </row>
    <row r="74" spans="4:6" ht="13.5">
      <c r="D74" s="19"/>
      <c r="F74" s="19"/>
    </row>
    <row r="75" spans="4:6" ht="13.5">
      <c r="D75" s="19"/>
      <c r="F75" s="19"/>
    </row>
    <row r="76" spans="4:6" ht="13.5">
      <c r="D76" s="19"/>
      <c r="F76" s="19"/>
    </row>
    <row r="77" spans="4:12" ht="13.5">
      <c r="D77" s="19"/>
      <c r="F77" s="19"/>
      <c r="L77" s="19"/>
    </row>
    <row r="78" spans="4:12" ht="13.5">
      <c r="D78" s="19"/>
      <c r="F78" s="19"/>
      <c r="L78" s="19"/>
    </row>
    <row r="79" spans="4:12" ht="13.5">
      <c r="D79" s="19"/>
      <c r="F79" s="19"/>
      <c r="L79" s="19"/>
    </row>
    <row r="80" spans="4:12" ht="13.5">
      <c r="D80" s="19"/>
      <c r="F80" s="19"/>
      <c r="L80" s="19"/>
    </row>
    <row r="81" spans="4:12" ht="13.5">
      <c r="D81" s="19"/>
      <c r="F81" s="19"/>
      <c r="L81" s="19"/>
    </row>
    <row r="82" spans="4:12" ht="13.5">
      <c r="D82" s="19"/>
      <c r="F82" s="19"/>
      <c r="L82" s="19"/>
    </row>
  </sheetData>
  <sheetProtection selectLockedCells="1" selectUnlockedCells="1"/>
  <mergeCells count="14">
    <mergeCell ref="H18:H20"/>
    <mergeCell ref="I18:I20"/>
    <mergeCell ref="H24:H26"/>
    <mergeCell ref="I24:I26"/>
    <mergeCell ref="E4:I4"/>
    <mergeCell ref="E7:G7"/>
    <mergeCell ref="E13:G13"/>
    <mergeCell ref="E19:G19"/>
    <mergeCell ref="E25:G25"/>
    <mergeCell ref="E5:G5"/>
    <mergeCell ref="H6:H8"/>
    <mergeCell ref="I6:I8"/>
    <mergeCell ref="H12:H14"/>
    <mergeCell ref="I12:I1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47"/>
  <sheetViews>
    <sheetView zoomScale="85" zoomScaleNormal="85" zoomScaleSheetLayoutView="100" zoomScalePageLayoutView="0" workbookViewId="0" topLeftCell="A7">
      <selection activeCell="Q26" sqref="Q26"/>
    </sheetView>
  </sheetViews>
  <sheetFormatPr defaultColWidth="10.5" defaultRowHeight="14.25"/>
  <cols>
    <col min="1" max="1" width="3.3984375" style="48" customWidth="1"/>
    <col min="2" max="2" width="5.59765625" style="49" customWidth="1"/>
    <col min="3" max="3" width="64.59765625" style="48" customWidth="1"/>
    <col min="4" max="4" width="5.59765625" style="48" customWidth="1"/>
    <col min="5" max="5" width="8.5" style="167" customWidth="1"/>
    <col min="6" max="6" width="11.09765625" style="50" customWidth="1"/>
    <col min="7" max="7" width="13.3984375" style="50" customWidth="1"/>
    <col min="8" max="8" width="11.09765625" style="50" customWidth="1"/>
    <col min="9" max="9" width="13.3984375" style="51" customWidth="1"/>
    <col min="10" max="11" width="8.3984375" style="48" customWidth="1"/>
    <col min="12" max="12" width="8.3984375" style="275" customWidth="1"/>
    <col min="13" max="214" width="8.3984375" style="48" customWidth="1"/>
    <col min="215" max="218" width="8.3984375" style="52" customWidth="1"/>
    <col min="219" max="16384" width="10.5" style="52" customWidth="1"/>
  </cols>
  <sheetData>
    <row r="1" spans="1:12" s="53" customFormat="1" ht="33.75" customHeight="1">
      <c r="A1" s="279" t="s">
        <v>115</v>
      </c>
      <c r="B1" s="279"/>
      <c r="C1" s="279"/>
      <c r="E1" s="164"/>
      <c r="F1" s="54"/>
      <c r="G1" s="54"/>
      <c r="H1" s="54"/>
      <c r="I1" s="55"/>
      <c r="L1" s="276"/>
    </row>
    <row r="2" spans="1:12" s="53" customFormat="1" ht="33.75" customHeight="1">
      <c r="A2" s="323" t="s">
        <v>24</v>
      </c>
      <c r="B2" s="323"/>
      <c r="C2" s="323"/>
      <c r="D2" s="158"/>
      <c r="E2" s="177"/>
      <c r="F2" s="178"/>
      <c r="G2" s="178"/>
      <c r="H2" s="178"/>
      <c r="I2" s="179"/>
      <c r="L2" s="276"/>
    </row>
    <row r="3" spans="1:12" s="63" customFormat="1" ht="15" customHeight="1">
      <c r="A3" s="57"/>
      <c r="B3" s="58"/>
      <c r="C3" s="59"/>
      <c r="D3" s="60"/>
      <c r="E3" s="165"/>
      <c r="F3" s="61"/>
      <c r="G3" s="61"/>
      <c r="H3" s="61"/>
      <c r="I3" s="62"/>
      <c r="L3" s="275"/>
    </row>
    <row r="4" spans="1:12" s="63" customFormat="1" ht="15" customHeight="1">
      <c r="A4" s="211"/>
      <c r="B4" s="66"/>
      <c r="C4" s="212"/>
      <c r="D4" s="213"/>
      <c r="E4" s="166"/>
      <c r="F4" s="214"/>
      <c r="G4" s="214"/>
      <c r="H4" s="214"/>
      <c r="I4" s="65"/>
      <c r="L4" s="275"/>
    </row>
    <row r="5" spans="1:12" s="16" customFormat="1" ht="25.5" customHeight="1">
      <c r="A5" s="216" t="s">
        <v>26</v>
      </c>
      <c r="B5" s="217"/>
      <c r="C5" s="218"/>
      <c r="D5" s="219" t="s">
        <v>72</v>
      </c>
      <c r="E5" s="219" t="s">
        <v>3</v>
      </c>
      <c r="F5" s="219" t="s">
        <v>73</v>
      </c>
      <c r="G5" s="219" t="s">
        <v>81</v>
      </c>
      <c r="H5" s="219" t="s">
        <v>74</v>
      </c>
      <c r="I5" s="220" t="s">
        <v>82</v>
      </c>
      <c r="L5" s="275"/>
    </row>
    <row r="6" spans="1:12" s="16" customFormat="1" ht="15" customHeight="1">
      <c r="A6" s="56"/>
      <c r="B6" s="78"/>
      <c r="C6" s="75"/>
      <c r="D6" s="64"/>
      <c r="E6" s="166"/>
      <c r="F6" s="73"/>
      <c r="G6" s="73"/>
      <c r="H6" s="73"/>
      <c r="I6" s="65"/>
      <c r="L6" s="275"/>
    </row>
    <row r="7" spans="1:12" s="16" customFormat="1" ht="15" customHeight="1">
      <c r="A7" s="56"/>
      <c r="B7" s="78"/>
      <c r="C7" s="80" t="s">
        <v>29</v>
      </c>
      <c r="D7" s="221"/>
      <c r="E7" s="222"/>
      <c r="F7" s="223"/>
      <c r="G7" s="223"/>
      <c r="H7" s="223"/>
      <c r="I7" s="224"/>
      <c r="L7" s="275"/>
    </row>
    <row r="8" spans="1:12" s="16" customFormat="1" ht="15" customHeight="1">
      <c r="A8" s="56"/>
      <c r="B8" s="81" t="s">
        <v>31</v>
      </c>
      <c r="C8" s="75" t="s">
        <v>106</v>
      </c>
      <c r="D8" s="221" t="s">
        <v>17</v>
      </c>
      <c r="E8" s="225">
        <v>32</v>
      </c>
      <c r="F8" s="280">
        <v>0</v>
      </c>
      <c r="G8" s="226">
        <f>E8*F8</f>
        <v>0</v>
      </c>
      <c r="H8" s="226"/>
      <c r="I8" s="227"/>
      <c r="L8" s="275"/>
    </row>
    <row r="9" spans="1:12" s="16" customFormat="1" ht="15" customHeight="1">
      <c r="A9" s="56"/>
      <c r="B9" s="81" t="s">
        <v>32</v>
      </c>
      <c r="C9" s="75" t="s">
        <v>107</v>
      </c>
      <c r="D9" s="221" t="s">
        <v>17</v>
      </c>
      <c r="E9" s="225">
        <v>6</v>
      </c>
      <c r="F9" s="280">
        <v>0</v>
      </c>
      <c r="G9" s="226">
        <f aca="true" t="shared" si="0" ref="G9:G16">E9*F9</f>
        <v>0</v>
      </c>
      <c r="H9" s="226"/>
      <c r="I9" s="227"/>
      <c r="L9" s="275"/>
    </row>
    <row r="10" spans="1:12" s="16" customFormat="1" ht="15" customHeight="1">
      <c r="A10" s="56"/>
      <c r="B10" s="81" t="s">
        <v>66</v>
      </c>
      <c r="C10" s="75" t="s">
        <v>108</v>
      </c>
      <c r="D10" s="221" t="s">
        <v>17</v>
      </c>
      <c r="E10" s="225">
        <v>40</v>
      </c>
      <c r="F10" s="280">
        <v>0</v>
      </c>
      <c r="G10" s="226">
        <f>E10*F10</f>
        <v>0</v>
      </c>
      <c r="H10" s="226"/>
      <c r="I10" s="227"/>
      <c r="L10" s="275"/>
    </row>
    <row r="11" spans="1:12" s="16" customFormat="1" ht="15" customHeight="1">
      <c r="A11" s="56"/>
      <c r="B11" s="81" t="s">
        <v>37</v>
      </c>
      <c r="C11" s="75" t="s">
        <v>109</v>
      </c>
      <c r="D11" s="221" t="s">
        <v>17</v>
      </c>
      <c r="E11" s="228">
        <v>11</v>
      </c>
      <c r="F11" s="280">
        <v>0</v>
      </c>
      <c r="G11" s="226">
        <f t="shared" si="0"/>
        <v>0</v>
      </c>
      <c r="H11" s="226"/>
      <c r="I11" s="227"/>
      <c r="L11" s="275"/>
    </row>
    <row r="12" spans="1:12" s="16" customFormat="1" ht="15" customHeight="1">
      <c r="A12" s="56"/>
      <c r="B12" s="81" t="s">
        <v>98</v>
      </c>
      <c r="C12" s="75" t="s">
        <v>110</v>
      </c>
      <c r="D12" s="221" t="s">
        <v>17</v>
      </c>
      <c r="E12" s="228">
        <v>5</v>
      </c>
      <c r="F12" s="280">
        <v>0</v>
      </c>
      <c r="G12" s="226">
        <f t="shared" si="0"/>
        <v>0</v>
      </c>
      <c r="H12" s="226"/>
      <c r="I12" s="227"/>
      <c r="L12" s="275"/>
    </row>
    <row r="13" spans="1:12" s="16" customFormat="1" ht="15" customHeight="1">
      <c r="A13" s="56"/>
      <c r="B13" s="81" t="s">
        <v>99</v>
      </c>
      <c r="C13" s="75" t="s">
        <v>20</v>
      </c>
      <c r="D13" s="229" t="s">
        <v>17</v>
      </c>
      <c r="E13" s="230">
        <f>SUM(E8:E12)</f>
        <v>94</v>
      </c>
      <c r="F13" s="231">
        <v>8.4</v>
      </c>
      <c r="G13" s="226">
        <f t="shared" si="0"/>
        <v>789.6</v>
      </c>
      <c r="H13" s="231"/>
      <c r="I13" s="227"/>
      <c r="L13" s="275"/>
    </row>
    <row r="14" spans="1:12" s="16" customFormat="1" ht="15" customHeight="1">
      <c r="A14" s="56"/>
      <c r="B14" s="81" t="s">
        <v>103</v>
      </c>
      <c r="C14" s="75" t="s">
        <v>42</v>
      </c>
      <c r="D14" s="229" t="s">
        <v>43</v>
      </c>
      <c r="E14" s="230">
        <v>550</v>
      </c>
      <c r="F14" s="281">
        <v>0</v>
      </c>
      <c r="G14" s="226">
        <f t="shared" si="0"/>
        <v>0</v>
      </c>
      <c r="H14" s="281">
        <v>0</v>
      </c>
      <c r="I14" s="227">
        <f>E14*H14</f>
        <v>0</v>
      </c>
      <c r="L14" s="275"/>
    </row>
    <row r="15" spans="1:12" s="16" customFormat="1" ht="15" customHeight="1">
      <c r="A15" s="56"/>
      <c r="B15" s="81" t="s">
        <v>100</v>
      </c>
      <c r="C15" s="75" t="s">
        <v>96</v>
      </c>
      <c r="D15" s="229" t="s">
        <v>17</v>
      </c>
      <c r="E15" s="230">
        <v>178</v>
      </c>
      <c r="F15" s="282">
        <v>0</v>
      </c>
      <c r="G15" s="226">
        <f t="shared" si="0"/>
        <v>0</v>
      </c>
      <c r="H15" s="282">
        <v>0</v>
      </c>
      <c r="I15" s="227">
        <f>E15*H15</f>
        <v>0</v>
      </c>
      <c r="L15" s="275"/>
    </row>
    <row r="16" spans="1:12" s="16" customFormat="1" ht="15" customHeight="1">
      <c r="A16" s="56"/>
      <c r="B16" s="81" t="s">
        <v>102</v>
      </c>
      <c r="C16" s="75" t="s">
        <v>83</v>
      </c>
      <c r="D16" s="229" t="s">
        <v>17</v>
      </c>
      <c r="E16" s="230">
        <v>89</v>
      </c>
      <c r="F16" s="282">
        <v>0</v>
      </c>
      <c r="G16" s="226">
        <f t="shared" si="0"/>
        <v>0</v>
      </c>
      <c r="H16" s="282">
        <v>0</v>
      </c>
      <c r="I16" s="227">
        <f>E16*H16</f>
        <v>0</v>
      </c>
      <c r="L16" s="275"/>
    </row>
    <row r="17" spans="1:12" s="16" customFormat="1" ht="15" customHeight="1">
      <c r="A17" s="56"/>
      <c r="B17" s="81" t="s">
        <v>111</v>
      </c>
      <c r="C17" s="75" t="s">
        <v>112</v>
      </c>
      <c r="D17" s="221" t="s">
        <v>17</v>
      </c>
      <c r="E17" s="225">
        <v>4</v>
      </c>
      <c r="F17" s="280">
        <v>0</v>
      </c>
      <c r="G17" s="226">
        <f>E17*F17</f>
        <v>0</v>
      </c>
      <c r="H17" s="282">
        <v>0</v>
      </c>
      <c r="I17" s="227">
        <f>E17*H17</f>
        <v>0</v>
      </c>
      <c r="L17" s="275"/>
    </row>
    <row r="18" spans="1:12" s="16" customFormat="1" ht="15" customHeight="1">
      <c r="A18" s="56"/>
      <c r="B18" s="82"/>
      <c r="C18" s="75"/>
      <c r="D18" s="221"/>
      <c r="E18" s="225"/>
      <c r="F18" s="226"/>
      <c r="G18" s="226"/>
      <c r="H18" s="226"/>
      <c r="I18" s="227"/>
      <c r="L18" s="275"/>
    </row>
    <row r="19" spans="1:12" s="16" customFormat="1" ht="15" customHeight="1">
      <c r="A19" s="56"/>
      <c r="B19" s="82"/>
      <c r="C19" s="80" t="s">
        <v>30</v>
      </c>
      <c r="D19" s="221"/>
      <c r="E19" s="225"/>
      <c r="F19" s="226"/>
      <c r="G19" s="226"/>
      <c r="H19" s="226"/>
      <c r="I19" s="227"/>
      <c r="L19" s="275"/>
    </row>
    <row r="20" spans="1:12" s="16" customFormat="1" ht="15" customHeight="1">
      <c r="A20" s="56"/>
      <c r="B20" s="81" t="s">
        <v>33</v>
      </c>
      <c r="C20" s="75" t="s">
        <v>27</v>
      </c>
      <c r="D20" s="221" t="s">
        <v>25</v>
      </c>
      <c r="E20" s="225">
        <v>56</v>
      </c>
      <c r="F20" s="226"/>
      <c r="G20" s="226"/>
      <c r="H20" s="282">
        <v>0</v>
      </c>
      <c r="I20" s="227">
        <f>E20*H20</f>
        <v>0</v>
      </c>
      <c r="L20" s="275"/>
    </row>
    <row r="21" spans="1:12" s="16" customFormat="1" ht="15" customHeight="1">
      <c r="A21" s="56"/>
      <c r="B21" s="81" t="s">
        <v>34</v>
      </c>
      <c r="C21" s="75" t="s">
        <v>28</v>
      </c>
      <c r="D21" s="221" t="s">
        <v>25</v>
      </c>
      <c r="E21" s="225">
        <v>94</v>
      </c>
      <c r="F21" s="226"/>
      <c r="G21" s="226"/>
      <c r="H21" s="282">
        <v>0</v>
      </c>
      <c r="I21" s="227">
        <f>E21*H21</f>
        <v>0</v>
      </c>
      <c r="L21" s="275"/>
    </row>
    <row r="22" spans="1:12" s="16" customFormat="1" ht="15" customHeight="1">
      <c r="A22" s="56"/>
      <c r="B22" s="81" t="s">
        <v>113</v>
      </c>
      <c r="C22" s="75" t="s">
        <v>114</v>
      </c>
      <c r="D22" s="221" t="s">
        <v>25</v>
      </c>
      <c r="E22" s="225">
        <v>1</v>
      </c>
      <c r="F22" s="226"/>
      <c r="G22" s="226"/>
      <c r="H22" s="282">
        <v>0</v>
      </c>
      <c r="I22" s="227">
        <f>E22*H22</f>
        <v>0</v>
      </c>
      <c r="L22" s="275"/>
    </row>
    <row r="23" spans="1:12" s="16" customFormat="1" ht="15" customHeight="1">
      <c r="A23" s="56"/>
      <c r="B23" s="81"/>
      <c r="C23" s="75"/>
      <c r="D23" s="221"/>
      <c r="E23" s="225"/>
      <c r="F23" s="226"/>
      <c r="G23" s="226"/>
      <c r="H23" s="232"/>
      <c r="I23" s="227"/>
      <c r="L23" s="275"/>
    </row>
    <row r="24" spans="1:12" s="16" customFormat="1" ht="15" customHeight="1">
      <c r="A24" s="56"/>
      <c r="B24" s="81"/>
      <c r="C24" s="80" t="s">
        <v>38</v>
      </c>
      <c r="D24" s="221"/>
      <c r="E24" s="225"/>
      <c r="F24" s="226"/>
      <c r="G24" s="226"/>
      <c r="H24" s="226"/>
      <c r="I24" s="227"/>
      <c r="L24" s="275"/>
    </row>
    <row r="25" spans="1:12" s="16" customFormat="1" ht="15" customHeight="1">
      <c r="A25" s="56"/>
      <c r="B25" s="81" t="s">
        <v>39</v>
      </c>
      <c r="C25" s="75" t="s">
        <v>40</v>
      </c>
      <c r="D25" s="221" t="s">
        <v>41</v>
      </c>
      <c r="E25" s="225">
        <v>100</v>
      </c>
      <c r="F25" s="226"/>
      <c r="G25" s="226"/>
      <c r="H25" s="282">
        <v>0</v>
      </c>
      <c r="I25" s="227">
        <f>E25*H25</f>
        <v>0</v>
      </c>
      <c r="L25" s="275"/>
    </row>
    <row r="26" spans="1:218" s="63" customFormat="1" ht="15" customHeight="1">
      <c r="A26" s="211"/>
      <c r="B26" s="66"/>
      <c r="C26" s="75"/>
      <c r="D26" s="229"/>
      <c r="E26" s="222"/>
      <c r="F26" s="256"/>
      <c r="G26" s="256"/>
      <c r="H26" s="256"/>
      <c r="I26" s="224"/>
      <c r="L26" s="275"/>
      <c r="HG26" s="67"/>
      <c r="HH26" s="67"/>
      <c r="HI26" s="67"/>
      <c r="HJ26" s="67"/>
    </row>
    <row r="27" spans="1:214" s="168" customFormat="1" ht="15" customHeight="1">
      <c r="A27" s="263"/>
      <c r="B27" s="264"/>
      <c r="C27" s="265" t="s">
        <v>84</v>
      </c>
      <c r="D27" s="265"/>
      <c r="E27" s="266"/>
      <c r="F27" s="267"/>
      <c r="G27" s="268">
        <f>SUM(G8:G26)</f>
        <v>789.6</v>
      </c>
      <c r="H27" s="268"/>
      <c r="I27" s="269">
        <f>SUM(I8:I26)</f>
        <v>0</v>
      </c>
      <c r="J27" s="48"/>
      <c r="K27" s="48"/>
      <c r="L27" s="275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</row>
    <row r="28" spans="1:214" s="168" customFormat="1" ht="15" customHeight="1">
      <c r="A28" s="169"/>
      <c r="B28" s="66"/>
      <c r="C28" s="80"/>
      <c r="D28" s="80"/>
      <c r="E28" s="209"/>
      <c r="F28" s="210"/>
      <c r="G28" s="210"/>
      <c r="H28" s="210"/>
      <c r="I28" s="215"/>
      <c r="J28" s="48"/>
      <c r="K28" s="48"/>
      <c r="L28" s="275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</row>
    <row r="29" spans="1:12" s="16" customFormat="1" ht="25.5" customHeight="1">
      <c r="A29" s="216" t="s">
        <v>71</v>
      </c>
      <c r="B29" s="217"/>
      <c r="C29" s="218"/>
      <c r="D29" s="219" t="s">
        <v>72</v>
      </c>
      <c r="E29" s="219" t="s">
        <v>3</v>
      </c>
      <c r="F29" s="219" t="s">
        <v>73</v>
      </c>
      <c r="G29" s="219" t="s">
        <v>81</v>
      </c>
      <c r="H29" s="219" t="s">
        <v>74</v>
      </c>
      <c r="I29" s="220" t="s">
        <v>82</v>
      </c>
      <c r="L29" s="275"/>
    </row>
    <row r="30" spans="1:218" s="63" customFormat="1" ht="15" customHeight="1">
      <c r="A30" s="56"/>
      <c r="B30" s="66"/>
      <c r="C30" s="71"/>
      <c r="D30" s="64"/>
      <c r="E30" s="166"/>
      <c r="F30" s="74"/>
      <c r="G30" s="74"/>
      <c r="H30" s="74"/>
      <c r="I30" s="72"/>
      <c r="K30" s="70"/>
      <c r="L30" s="275"/>
      <c r="HG30" s="67"/>
      <c r="HH30" s="67"/>
      <c r="HI30" s="67"/>
      <c r="HJ30" s="67"/>
    </row>
    <row r="31" spans="1:218" s="63" customFormat="1" ht="15" customHeight="1">
      <c r="A31" s="56"/>
      <c r="B31" s="66"/>
      <c r="C31" s="80" t="s">
        <v>29</v>
      </c>
      <c r="D31" s="221"/>
      <c r="E31" s="222"/>
      <c r="F31" s="233"/>
      <c r="G31" s="233"/>
      <c r="H31" s="233"/>
      <c r="I31" s="234"/>
      <c r="K31" s="70"/>
      <c r="L31" s="275"/>
      <c r="HG31" s="67"/>
      <c r="HH31" s="67"/>
      <c r="HI31" s="67"/>
      <c r="HJ31" s="67"/>
    </row>
    <row r="32" spans="1:218" s="63" customFormat="1" ht="15" customHeight="1">
      <c r="A32" s="56"/>
      <c r="B32" s="81" t="s">
        <v>68</v>
      </c>
      <c r="C32" s="91" t="s">
        <v>67</v>
      </c>
      <c r="D32" s="235" t="s">
        <v>25</v>
      </c>
      <c r="E32" s="236">
        <v>51</v>
      </c>
      <c r="F32" s="237"/>
      <c r="G32" s="226"/>
      <c r="H32" s="283">
        <v>0</v>
      </c>
      <c r="I32" s="227">
        <f>E32*H32</f>
        <v>0</v>
      </c>
      <c r="K32" s="273"/>
      <c r="L32" s="277"/>
      <c r="M32" s="274"/>
      <c r="HG32" s="67"/>
      <c r="HH32" s="67"/>
      <c r="HI32" s="67"/>
      <c r="HJ32" s="67"/>
    </row>
    <row r="33" spans="1:218" s="63" customFormat="1" ht="15" customHeight="1">
      <c r="A33" s="56"/>
      <c r="B33" s="81" t="s">
        <v>69</v>
      </c>
      <c r="C33" s="71" t="s">
        <v>70</v>
      </c>
      <c r="D33" s="221" t="s">
        <v>17</v>
      </c>
      <c r="E33" s="225">
        <v>89</v>
      </c>
      <c r="F33" s="283">
        <v>0</v>
      </c>
      <c r="G33" s="226">
        <f>E33*F33</f>
        <v>0</v>
      </c>
      <c r="H33" s="283">
        <v>0</v>
      </c>
      <c r="I33" s="227">
        <f>E33*H33</f>
        <v>0</v>
      </c>
      <c r="K33" s="273"/>
      <c r="L33" s="277"/>
      <c r="M33" s="274"/>
      <c r="HG33" s="67"/>
      <c r="HH33" s="67"/>
      <c r="HI33" s="67"/>
      <c r="HJ33" s="67"/>
    </row>
    <row r="34" spans="1:218" s="63" customFormat="1" ht="15" customHeight="1">
      <c r="A34" s="56"/>
      <c r="B34" s="66"/>
      <c r="C34" s="71"/>
      <c r="D34" s="221"/>
      <c r="E34" s="222"/>
      <c r="F34" s="233"/>
      <c r="G34" s="233"/>
      <c r="H34" s="233"/>
      <c r="I34" s="238"/>
      <c r="K34" s="273"/>
      <c r="L34" s="277"/>
      <c r="M34" s="274"/>
      <c r="HG34" s="67"/>
      <c r="HH34" s="67"/>
      <c r="HI34" s="67"/>
      <c r="HJ34" s="67"/>
    </row>
    <row r="35" spans="1:218" s="63" customFormat="1" ht="15" customHeight="1">
      <c r="A35" s="263"/>
      <c r="B35" s="264"/>
      <c r="C35" s="265" t="s">
        <v>85</v>
      </c>
      <c r="D35" s="265"/>
      <c r="E35" s="266"/>
      <c r="F35" s="267"/>
      <c r="G35" s="268">
        <f>SUM(G32:G34)</f>
        <v>0</v>
      </c>
      <c r="H35" s="268"/>
      <c r="I35" s="269">
        <f>SUM(I32:I34)</f>
        <v>0</v>
      </c>
      <c r="K35" s="273"/>
      <c r="L35" s="277"/>
      <c r="M35" s="274"/>
      <c r="HG35" s="67"/>
      <c r="HH35" s="67"/>
      <c r="HI35" s="67"/>
      <c r="HJ35" s="67"/>
    </row>
    <row r="36" spans="1:218" s="63" customFormat="1" ht="15" customHeight="1">
      <c r="A36" s="56"/>
      <c r="B36" s="66"/>
      <c r="C36" s="71"/>
      <c r="D36" s="64"/>
      <c r="E36" s="166"/>
      <c r="F36" s="74"/>
      <c r="G36" s="74"/>
      <c r="H36" s="74"/>
      <c r="I36" s="79"/>
      <c r="K36" s="273"/>
      <c r="L36" s="277"/>
      <c r="M36" s="274"/>
      <c r="HG36" s="67"/>
      <c r="HH36" s="67"/>
      <c r="HI36" s="67"/>
      <c r="HJ36" s="67"/>
    </row>
    <row r="37" spans="1:218" s="63" customFormat="1" ht="15" customHeight="1">
      <c r="A37" s="56"/>
      <c r="B37" s="66"/>
      <c r="C37" s="80" t="s">
        <v>75</v>
      </c>
      <c r="D37" s="221"/>
      <c r="E37" s="222"/>
      <c r="F37" s="233"/>
      <c r="G37" s="233"/>
      <c r="H37" s="233"/>
      <c r="I37" s="238"/>
      <c r="K37" s="273"/>
      <c r="L37" s="277"/>
      <c r="M37" s="274"/>
      <c r="HG37" s="67"/>
      <c r="HH37" s="67"/>
      <c r="HI37" s="67"/>
      <c r="HJ37" s="67"/>
    </row>
    <row r="38" spans="1:218" s="161" customFormat="1" ht="15" customHeight="1">
      <c r="A38" s="159"/>
      <c r="B38" s="160"/>
      <c r="C38" s="91"/>
      <c r="D38" s="239"/>
      <c r="E38" s="228"/>
      <c r="F38" s="272"/>
      <c r="G38" s="240"/>
      <c r="H38" s="240"/>
      <c r="I38" s="241"/>
      <c r="K38" s="162"/>
      <c r="L38" s="278"/>
      <c r="HG38" s="163"/>
      <c r="HH38" s="163"/>
      <c r="HI38" s="163"/>
      <c r="HJ38" s="163"/>
    </row>
    <row r="39" spans="1:218" s="63" customFormat="1" ht="15" customHeight="1">
      <c r="A39" s="263"/>
      <c r="B39" s="264"/>
      <c r="C39" s="265" t="s">
        <v>86</v>
      </c>
      <c r="D39" s="265"/>
      <c r="E39" s="266"/>
      <c r="F39" s="267"/>
      <c r="G39" s="268">
        <f>SUM(G38:G38)</f>
        <v>0</v>
      </c>
      <c r="H39" s="268"/>
      <c r="I39" s="269">
        <f>SUM(I38:I38)</f>
        <v>0</v>
      </c>
      <c r="K39" s="70"/>
      <c r="L39" s="275"/>
      <c r="HG39" s="67"/>
      <c r="HH39" s="67"/>
      <c r="HI39" s="67"/>
      <c r="HJ39" s="67"/>
    </row>
    <row r="40" spans="1:218" s="63" customFormat="1" ht="15" customHeight="1">
      <c r="A40" s="169"/>
      <c r="B40" s="66"/>
      <c r="C40" s="75"/>
      <c r="D40" s="75"/>
      <c r="E40" s="170"/>
      <c r="F40" s="171"/>
      <c r="G40" s="171"/>
      <c r="H40" s="171"/>
      <c r="I40" s="69"/>
      <c r="K40" s="70"/>
      <c r="L40" s="275"/>
      <c r="HG40" s="67"/>
      <c r="HH40" s="67"/>
      <c r="HI40" s="67"/>
      <c r="HJ40" s="67"/>
    </row>
    <row r="41" spans="1:218" s="161" customFormat="1" ht="15" customHeight="1">
      <c r="A41" s="159"/>
      <c r="B41" s="160"/>
      <c r="C41" s="80" t="s">
        <v>16</v>
      </c>
      <c r="D41" s="239"/>
      <c r="E41" s="228"/>
      <c r="F41" s="240"/>
      <c r="G41" s="240"/>
      <c r="H41" s="240"/>
      <c r="I41" s="241"/>
      <c r="K41" s="162"/>
      <c r="L41" s="278"/>
      <c r="HG41" s="163"/>
      <c r="HH41" s="163"/>
      <c r="HI41" s="163"/>
      <c r="HJ41" s="163"/>
    </row>
    <row r="42" spans="1:218" s="173" customFormat="1" ht="15" customHeight="1">
      <c r="A42" s="172"/>
      <c r="B42" s="160" t="s">
        <v>76</v>
      </c>
      <c r="C42" s="75" t="s">
        <v>90</v>
      </c>
      <c r="D42" s="235" t="s">
        <v>25</v>
      </c>
      <c r="E42" s="236">
        <v>1</v>
      </c>
      <c r="F42" s="237"/>
      <c r="G42" s="226"/>
      <c r="H42" s="283">
        <v>0</v>
      </c>
      <c r="I42" s="227">
        <f>E42*H42</f>
        <v>0</v>
      </c>
      <c r="K42" s="174"/>
      <c r="L42" s="278"/>
      <c r="HG42" s="175"/>
      <c r="HH42" s="175"/>
      <c r="HI42" s="175"/>
      <c r="HJ42" s="175"/>
    </row>
    <row r="43" spans="1:218" s="63" customFormat="1" ht="15" customHeight="1">
      <c r="A43" s="56"/>
      <c r="B43" s="81" t="s">
        <v>77</v>
      </c>
      <c r="C43" s="91" t="s">
        <v>79</v>
      </c>
      <c r="D43" s="235" t="s">
        <v>41</v>
      </c>
      <c r="E43" s="236">
        <v>10</v>
      </c>
      <c r="F43" s="237"/>
      <c r="G43" s="226"/>
      <c r="H43" s="283">
        <v>0</v>
      </c>
      <c r="I43" s="227">
        <f>E43*H43</f>
        <v>0</v>
      </c>
      <c r="K43" s="70"/>
      <c r="L43" s="275"/>
      <c r="HG43" s="67"/>
      <c r="HH43" s="67"/>
      <c r="HI43" s="67"/>
      <c r="HJ43" s="67"/>
    </row>
    <row r="44" spans="1:218" s="63" customFormat="1" ht="15" customHeight="1">
      <c r="A44" s="56"/>
      <c r="B44" s="81" t="s">
        <v>78</v>
      </c>
      <c r="C44" s="91" t="s">
        <v>80</v>
      </c>
      <c r="D44" s="235" t="s">
        <v>25</v>
      </c>
      <c r="E44" s="236">
        <v>1</v>
      </c>
      <c r="F44" s="237"/>
      <c r="G44" s="226"/>
      <c r="H44" s="283">
        <v>0</v>
      </c>
      <c r="I44" s="227">
        <f>E44*H44</f>
        <v>0</v>
      </c>
      <c r="L44" s="273"/>
      <c r="HG44" s="67"/>
      <c r="HH44" s="67"/>
      <c r="HI44" s="67"/>
      <c r="HJ44" s="67"/>
    </row>
    <row r="45" spans="1:218" s="63" customFormat="1" ht="15" customHeight="1">
      <c r="A45" s="56"/>
      <c r="B45" s="81"/>
      <c r="C45" s="91"/>
      <c r="D45" s="235"/>
      <c r="E45" s="236"/>
      <c r="F45" s="242"/>
      <c r="G45" s="242"/>
      <c r="H45" s="242"/>
      <c r="I45" s="234"/>
      <c r="K45" s="70"/>
      <c r="L45" s="275"/>
      <c r="HG45" s="67"/>
      <c r="HH45" s="67"/>
      <c r="HI45" s="67"/>
      <c r="HJ45" s="67"/>
    </row>
    <row r="46" spans="1:218" s="63" customFormat="1" ht="15" customHeight="1">
      <c r="A46" s="270"/>
      <c r="B46" s="264"/>
      <c r="C46" s="265" t="s">
        <v>94</v>
      </c>
      <c r="D46" s="265"/>
      <c r="E46" s="266"/>
      <c r="F46" s="267"/>
      <c r="G46" s="268">
        <f>SUM(G42:G45)</f>
        <v>0</v>
      </c>
      <c r="H46" s="268"/>
      <c r="I46" s="271">
        <f>SUM(I42:I45)</f>
        <v>0</v>
      </c>
      <c r="K46" s="70"/>
      <c r="L46" s="275"/>
      <c r="HG46" s="67"/>
      <c r="HH46" s="67"/>
      <c r="HI46" s="67"/>
      <c r="HJ46" s="67"/>
    </row>
    <row r="47" spans="1:9" ht="15" customHeight="1">
      <c r="A47" s="257"/>
      <c r="B47" s="258"/>
      <c r="C47" s="259"/>
      <c r="D47" s="259"/>
      <c r="E47" s="260"/>
      <c r="F47" s="261"/>
      <c r="G47" s="261"/>
      <c r="H47" s="261"/>
      <c r="I47" s="26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mergeCells count="1">
    <mergeCell ref="A2:C2"/>
  </mergeCells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300" verticalDpi="300" orientation="portrait" paperSize="9" scale="58" r:id="rId1"/>
  <ignoredErrors>
    <ignoredError sqref="B45 B37 B3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2019-07-09T11:36:44Z</dcterms:created>
  <dcterms:modified xsi:type="dcterms:W3CDTF">2019-07-19T12:42:54Z</dcterms:modified>
  <cp:category/>
  <cp:version/>
  <cp:contentType/>
  <cp:contentStatus/>
</cp:coreProperties>
</file>